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showInkAnnotation="0" defaultThemeVersion="124226"/>
  <mc:AlternateContent xmlns:mc="http://schemas.openxmlformats.org/markup-compatibility/2006">
    <mc:Choice Requires="x15">
      <x15ac:absPath xmlns:x15ac="http://schemas.microsoft.com/office/spreadsheetml/2010/11/ac" url="\\is-0ish01\ir\20_その他（HP関連、IRレポート、一連の件、リエゾン等）\webデータ\★2023Q4\"/>
    </mc:Choice>
  </mc:AlternateContent>
  <xr:revisionPtr revIDLastSave="0" documentId="13_ncr:1_{DFD4AC6C-9743-4430-A4CE-5035462B7BCB}" xr6:coauthVersionLast="47" xr6:coauthVersionMax="47" xr10:uidLastSave="{00000000-0000-0000-0000-000000000000}"/>
  <bookViews>
    <workbookView xWindow="-120" yWindow="-16320" windowWidth="29040" windowHeight="15840" tabRatio="603" xr2:uid="{00000000-000D-0000-FFFF-FFFF00000000}"/>
  </bookViews>
  <sheets>
    <sheet name="その他指標-研究開発費・設備投資額・減価償却費(四半期)" sheetId="2" r:id="rId1"/>
  </sheets>
  <definedNames>
    <definedName name="_xlnm.Print_Area" localSheetId="0">'その他指標-研究開発費・設備投資額・減価償却費(四半期)'!$A$1:$ED$97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D59" i="2" l="1"/>
  <c r="FD56" i="2"/>
  <c r="FD55" i="2"/>
  <c r="FD54" i="2"/>
  <c r="FD36" i="2"/>
  <c r="FD33" i="2"/>
  <c r="FD32" i="2"/>
  <c r="FD31" i="2"/>
  <c r="FD13" i="2"/>
  <c r="FD10" i="2"/>
  <c r="FD9" i="2"/>
  <c r="FD8" i="2"/>
  <c r="DB55" i="2"/>
  <c r="DD55" i="2"/>
  <c r="DF55" i="2"/>
  <c r="DH55" i="2"/>
  <c r="DP55" i="2"/>
  <c r="DR55" i="2"/>
  <c r="DT55" i="2"/>
  <c r="DV55" i="2"/>
  <c r="DX55" i="2"/>
  <c r="DZ55" i="2"/>
  <c r="EB55" i="2"/>
  <c r="ED55" i="2"/>
  <c r="EF55" i="2"/>
  <c r="EH55" i="2"/>
  <c r="EJ55" i="2"/>
  <c r="EL55" i="2"/>
  <c r="EN55" i="2"/>
  <c r="EP55" i="2"/>
  <c r="ER55" i="2"/>
  <c r="ET55" i="2"/>
  <c r="EV55" i="2"/>
  <c r="EX55" i="2"/>
  <c r="EZ55" i="2"/>
  <c r="FB55" i="2"/>
  <c r="FH55" i="2"/>
  <c r="EP13" i="2" l="1"/>
  <c r="EP8" i="2"/>
  <c r="EP7" i="2"/>
  <c r="FH59" i="2" l="1"/>
  <c r="FB59" i="2"/>
  <c r="EZ59" i="2"/>
  <c r="FH56" i="2"/>
  <c r="FB56" i="2"/>
  <c r="EZ56" i="2"/>
  <c r="FH54" i="2"/>
  <c r="FB54" i="2"/>
  <c r="EZ54" i="2"/>
  <c r="FH53" i="2"/>
  <c r="FB53" i="2"/>
  <c r="EZ53" i="2"/>
  <c r="FH36" i="2"/>
  <c r="FB36" i="2"/>
  <c r="EZ36" i="2"/>
  <c r="FH33" i="2"/>
  <c r="FB33" i="2"/>
  <c r="EZ33" i="2"/>
  <c r="FH32" i="2"/>
  <c r="FF32" i="2"/>
  <c r="FB32" i="2"/>
  <c r="EZ32" i="2"/>
  <c r="FH31" i="2"/>
  <c r="FB31" i="2"/>
  <c r="EZ31" i="2"/>
  <c r="EZ30" i="2"/>
  <c r="FH13" i="2"/>
  <c r="FB13" i="2"/>
  <c r="EZ13" i="2"/>
  <c r="FH10" i="2"/>
  <c r="FB10" i="2"/>
  <c r="EZ10" i="2"/>
  <c r="FH9" i="2"/>
  <c r="FB9" i="2"/>
  <c r="EZ9" i="2"/>
  <c r="FH8" i="2"/>
  <c r="FB8" i="2"/>
  <c r="EZ8" i="2"/>
  <c r="FH7" i="2"/>
  <c r="FB7" i="2"/>
  <c r="EZ7" i="2"/>
  <c r="EX59" i="2"/>
  <c r="EV59" i="2"/>
  <c r="EX36" i="2"/>
  <c r="EV13" i="2"/>
  <c r="EV7" i="2"/>
  <c r="EV8" i="2"/>
  <c r="EV9" i="2"/>
  <c r="EV10" i="2"/>
  <c r="EX7" i="2"/>
  <c r="EX8" i="2"/>
  <c r="EX9" i="2"/>
  <c r="EX10" i="2"/>
  <c r="EX13" i="2"/>
  <c r="ET13" i="2"/>
  <c r="EX33" i="2"/>
  <c r="EX32" i="2"/>
  <c r="EX31" i="2"/>
  <c r="EV36" i="2"/>
  <c r="EV33" i="2"/>
  <c r="EV32" i="2"/>
  <c r="EV31" i="2"/>
  <c r="EX56" i="2"/>
  <c r="EX54" i="2"/>
  <c r="EX53" i="2"/>
  <c r="EV56" i="2"/>
  <c r="EV54" i="2"/>
  <c r="EV53" i="2"/>
  <c r="ET59" i="2"/>
  <c r="ET56" i="2"/>
  <c r="ET54" i="2"/>
  <c r="ER56" i="2"/>
  <c r="ER54" i="2"/>
  <c r="ER36" i="2"/>
  <c r="ER33" i="2"/>
  <c r="ER32" i="2"/>
  <c r="ER31" i="2"/>
  <c r="ET36" i="2"/>
  <c r="ET33" i="2"/>
  <c r="ET32" i="2"/>
  <c r="ET31" i="2"/>
  <c r="EP33" i="2"/>
  <c r="EP32" i="2"/>
  <c r="EP31" i="2"/>
  <c r="ET10" i="2"/>
  <c r="ET9" i="2"/>
  <c r="ET8" i="2"/>
  <c r="ET7" i="2"/>
  <c r="ET53" i="2" l="1"/>
  <c r="ER59" i="2"/>
  <c r="ER53" i="2"/>
  <c r="ER13" i="2" l="1"/>
  <c r="ER10" i="2"/>
  <c r="ER9" i="2"/>
  <c r="ER8" i="2"/>
  <c r="ER7" i="2"/>
  <c r="DV57" i="2" l="1"/>
  <c r="DX34" i="2"/>
  <c r="DX59" i="2" l="1"/>
  <c r="DX57" i="2"/>
  <c r="DX56" i="2"/>
  <c r="DX54" i="2"/>
  <c r="DX53" i="2"/>
  <c r="DV59" i="2"/>
  <c r="DV56" i="2"/>
  <c r="DV54" i="2"/>
  <c r="DV53" i="2"/>
  <c r="DX36" i="2"/>
  <c r="DX33" i="2"/>
  <c r="DX32" i="2"/>
  <c r="DX31" i="2"/>
  <c r="DX30" i="2"/>
  <c r="DV36" i="2"/>
  <c r="DV34" i="2"/>
  <c r="DV33" i="2"/>
  <c r="DV32" i="2"/>
  <c r="DV31" i="2"/>
  <c r="DV30" i="2"/>
  <c r="DX13" i="2"/>
  <c r="DX11" i="2"/>
  <c r="DX10" i="2"/>
  <c r="DX9" i="2"/>
  <c r="DX8" i="2"/>
  <c r="DX7" i="2"/>
  <c r="DV7" i="2"/>
  <c r="DV11" i="2"/>
  <c r="DV13" i="2"/>
  <c r="DV10" i="2"/>
  <c r="DV9" i="2"/>
  <c r="DV8" i="2"/>
  <c r="EH32" i="2" l="1"/>
  <c r="EF32" i="2"/>
  <c r="EF30" i="2"/>
  <c r="EH36" i="2"/>
  <c r="EH34" i="2"/>
  <c r="EH33" i="2"/>
  <c r="EH31" i="2"/>
  <c r="EH30" i="2"/>
  <c r="EF36" i="2"/>
  <c r="EF34" i="2"/>
  <c r="EF33" i="2"/>
  <c r="EF31" i="2"/>
  <c r="EN59" i="2"/>
  <c r="EL59" i="2"/>
  <c r="EJ59" i="2"/>
  <c r="EH59" i="2"/>
  <c r="EF59" i="2"/>
  <c r="EN57" i="2"/>
  <c r="EL57" i="2"/>
  <c r="EJ57" i="2"/>
  <c r="EH57" i="2"/>
  <c r="EF57" i="2"/>
  <c r="EN56" i="2"/>
  <c r="EL56" i="2"/>
  <c r="EJ56" i="2"/>
  <c r="EH56" i="2"/>
  <c r="EF56" i="2"/>
  <c r="EN54" i="2"/>
  <c r="EL54" i="2"/>
  <c r="EJ54" i="2"/>
  <c r="EH54" i="2"/>
  <c r="EF54" i="2"/>
  <c r="EN53" i="2"/>
  <c r="EL53" i="2"/>
  <c r="EJ53" i="2"/>
  <c r="EH53" i="2"/>
  <c r="EF53" i="2"/>
  <c r="EN36" i="2"/>
  <c r="EL36" i="2"/>
  <c r="EJ36" i="2"/>
  <c r="EN34" i="2"/>
  <c r="EL34" i="2"/>
  <c r="EJ34" i="2"/>
  <c r="EN33" i="2"/>
  <c r="EL33" i="2"/>
  <c r="EJ33" i="2"/>
  <c r="EN32" i="2"/>
  <c r="EL32" i="2"/>
  <c r="EJ32" i="2"/>
  <c r="EN31" i="2"/>
  <c r="EL31" i="2"/>
  <c r="EJ31" i="2"/>
  <c r="EN30" i="2"/>
  <c r="EL30" i="2"/>
  <c r="EJ30" i="2"/>
  <c r="EN13" i="2"/>
  <c r="EL13" i="2"/>
  <c r="EJ13" i="2"/>
  <c r="EH13" i="2"/>
  <c r="EF13" i="2"/>
  <c r="EN11" i="2"/>
  <c r="EL11" i="2"/>
  <c r="EJ11" i="2"/>
  <c r="EH11" i="2"/>
  <c r="EF11" i="2"/>
  <c r="EN10" i="2"/>
  <c r="EL10" i="2"/>
  <c r="EJ10" i="2"/>
  <c r="EH10" i="2"/>
  <c r="EF10" i="2"/>
  <c r="EN9" i="2"/>
  <c r="EL9" i="2"/>
  <c r="EJ9" i="2"/>
  <c r="EH9" i="2"/>
  <c r="EF9" i="2"/>
  <c r="EN8" i="2"/>
  <c r="EL8" i="2"/>
  <c r="EJ8" i="2"/>
  <c r="EH8" i="2"/>
  <c r="EF8" i="2"/>
  <c r="EN7" i="2"/>
  <c r="EL7" i="2"/>
  <c r="EJ7" i="2"/>
  <c r="EH7" i="2"/>
  <c r="EF7" i="2"/>
  <c r="DW80" i="2" l="1"/>
  <c r="DU80" i="2"/>
  <c r="DZ10" i="2" l="1"/>
  <c r="EP59" i="2" l="1"/>
  <c r="EP56" i="2"/>
  <c r="EP54" i="2"/>
  <c r="EP53" i="2"/>
  <c r="EP36" i="2"/>
  <c r="EP30" i="2"/>
  <c r="EP10" i="2"/>
  <c r="EP9" i="2"/>
  <c r="EC79" i="2" l="1"/>
  <c r="EC80" i="2" s="1"/>
  <c r="EA79" i="2"/>
  <c r="EA80" i="2" s="1"/>
  <c r="DS79" i="2"/>
  <c r="DS80" i="2" s="1"/>
  <c r="DQ79" i="2"/>
  <c r="DQ80" i="2" s="1"/>
  <c r="DR53" i="2"/>
  <c r="DT59" i="2"/>
  <c r="DT57" i="2"/>
  <c r="DT56" i="2"/>
  <c r="DT54" i="2"/>
  <c r="DT53" i="2"/>
  <c r="DR59" i="2"/>
  <c r="DR57" i="2"/>
  <c r="DR56" i="2"/>
  <c r="DR54" i="2"/>
  <c r="ED36" i="2"/>
  <c r="ED34" i="2"/>
  <c r="ED33" i="2"/>
  <c r="ED32" i="2"/>
  <c r="ED31" i="2"/>
  <c r="ED30" i="2"/>
  <c r="EB36" i="2"/>
  <c r="EB34" i="2"/>
  <c r="EB33" i="2"/>
  <c r="EB32" i="2"/>
  <c r="EB31" i="2"/>
  <c r="EB30" i="2"/>
  <c r="DZ36" i="2"/>
  <c r="DZ34" i="2"/>
  <c r="DZ33" i="2"/>
  <c r="DZ32" i="2"/>
  <c r="DZ31" i="2"/>
  <c r="DZ30" i="2"/>
  <c r="DT31" i="2"/>
  <c r="DP31" i="2"/>
  <c r="DT30" i="2"/>
  <c r="DT36" i="2"/>
  <c r="DT34" i="2"/>
  <c r="DT33" i="2"/>
  <c r="DT32" i="2"/>
  <c r="DR36" i="2"/>
  <c r="DR34" i="2"/>
  <c r="DR33" i="2"/>
  <c r="DR32" i="2"/>
  <c r="DR31" i="2"/>
  <c r="DR30" i="2"/>
  <c r="DO79" i="2" l="1"/>
  <c r="DO80" i="2" s="1"/>
  <c r="DP59" i="2" l="1"/>
  <c r="DP57" i="2"/>
  <c r="DP54" i="2"/>
  <c r="DY79" i="2"/>
  <c r="DY80" i="2" s="1"/>
  <c r="DZ59" i="2" l="1"/>
  <c r="DP56" i="2"/>
  <c r="DP53" i="2"/>
  <c r="DP30" i="2"/>
  <c r="DP36" i="2"/>
  <c r="DP34" i="2"/>
  <c r="DP33" i="2"/>
  <c r="DP32" i="2"/>
  <c r="DL7" i="2" l="1"/>
  <c r="DT13" i="2" l="1"/>
  <c r="DR13" i="2"/>
  <c r="DP13" i="2"/>
  <c r="DN13" i="2"/>
  <c r="DL13" i="2"/>
  <c r="DT11" i="2"/>
  <c r="DR11" i="2"/>
  <c r="DP11" i="2"/>
  <c r="DN11" i="2"/>
  <c r="DL11" i="2"/>
  <c r="DT10" i="2"/>
  <c r="DR10" i="2"/>
  <c r="DP10" i="2"/>
  <c r="DN10" i="2"/>
  <c r="DL10" i="2"/>
  <c r="DT9" i="2"/>
  <c r="DR9" i="2"/>
  <c r="DP9" i="2"/>
  <c r="DN9" i="2"/>
  <c r="DL9" i="2"/>
  <c r="DT8" i="2"/>
  <c r="DR8" i="2"/>
  <c r="DP8" i="2"/>
  <c r="DN8" i="2"/>
  <c r="DL8" i="2"/>
  <c r="DT7" i="2"/>
  <c r="DR7" i="2"/>
  <c r="DP7" i="2"/>
  <c r="DN7" i="2"/>
  <c r="ED59" i="2" l="1"/>
  <c r="ED57" i="2"/>
  <c r="ED56" i="2"/>
  <c r="ED54" i="2"/>
  <c r="ED53" i="2"/>
  <c r="EB59" i="2"/>
  <c r="ED13" i="2"/>
  <c r="ED11" i="2"/>
  <c r="ED10" i="2"/>
  <c r="ED9" i="2"/>
  <c r="ED8" i="2"/>
  <c r="ED7" i="2"/>
  <c r="EB53" i="2"/>
  <c r="EB57" i="2"/>
  <c r="EB56" i="2"/>
  <c r="EB54" i="2"/>
  <c r="EB8" i="2"/>
  <c r="EB13" i="2"/>
  <c r="EB11" i="2"/>
  <c r="EB10" i="2"/>
  <c r="EB9" i="2"/>
  <c r="EB7" i="2"/>
  <c r="DH56" i="2"/>
  <c r="DH32" i="2"/>
  <c r="DH33" i="2"/>
  <c r="DH34" i="2"/>
  <c r="DF8" i="2"/>
  <c r="DF9" i="2"/>
  <c r="DH8" i="2"/>
  <c r="DH9" i="2"/>
  <c r="DH10" i="2"/>
  <c r="DF56" i="2" l="1"/>
  <c r="DF57" i="2"/>
  <c r="DF32" i="2"/>
  <c r="DF33" i="2"/>
  <c r="DF34" i="2"/>
  <c r="DF10" i="2"/>
  <c r="DZ13" i="2"/>
  <c r="DZ11" i="2"/>
  <c r="DZ9" i="2"/>
  <c r="DZ8" i="2"/>
  <c r="DZ7" i="2"/>
  <c r="DZ54" i="2"/>
  <c r="DZ53" i="2"/>
  <c r="DZ57" i="2"/>
  <c r="DZ56" i="2"/>
  <c r="DD56" i="2" l="1"/>
  <c r="DD32" i="2"/>
  <c r="DD33" i="2"/>
  <c r="DD34" i="2"/>
  <c r="DD10" i="2"/>
  <c r="DD9" i="2"/>
  <c r="DI7" i="2" l="1"/>
  <c r="DJ10" i="2" s="1"/>
  <c r="DB56" i="2"/>
  <c r="DB33" i="2"/>
  <c r="DB32" i="2"/>
  <c r="DB9" i="2"/>
  <c r="DB10" i="2"/>
  <c r="DB11" i="2"/>
  <c r="DB8" i="2"/>
  <c r="DJ9" i="2" l="1"/>
  <c r="CE79" i="2"/>
  <c r="CE80" i="2" s="1"/>
  <c r="CY53" i="2"/>
  <c r="CY58" i="2"/>
  <c r="CY97" i="2"/>
  <c r="DD12" i="2"/>
  <c r="DG77" i="2"/>
  <c r="DG79" i="2" s="1"/>
  <c r="DG80" i="2" s="1"/>
  <c r="DE77" i="2"/>
  <c r="DE79" i="2" s="1"/>
  <c r="DE80" i="2" s="1"/>
  <c r="DC77" i="2"/>
  <c r="DC79" i="2" s="1"/>
  <c r="DC80" i="2" s="1"/>
  <c r="DA77" i="2"/>
  <c r="CW77" i="2"/>
  <c r="CW79" i="2" s="1"/>
  <c r="CW80" i="2" s="1"/>
  <c r="CU77" i="2"/>
  <c r="CS77" i="2"/>
  <c r="CS79" i="2" s="1"/>
  <c r="CS80" i="2" s="1"/>
  <c r="CQ77" i="2"/>
  <c r="CQ79" i="2" s="1"/>
  <c r="CT7" i="2"/>
  <c r="CP53" i="2"/>
  <c r="CR7" i="2"/>
  <c r="CV7" i="2"/>
  <c r="DI97" i="2"/>
  <c r="DI96" i="2"/>
  <c r="DI95" i="2"/>
  <c r="DI94" i="2"/>
  <c r="DI76" i="2"/>
  <c r="DI59" i="2"/>
  <c r="DH59" i="2"/>
  <c r="DF59" i="2"/>
  <c r="DD59" i="2"/>
  <c r="DB59" i="2"/>
  <c r="DI58" i="2"/>
  <c r="DH58" i="2"/>
  <c r="DF58" i="2"/>
  <c r="DD58" i="2"/>
  <c r="DB58" i="2"/>
  <c r="DI57" i="2"/>
  <c r="DH57" i="2"/>
  <c r="DD57" i="2"/>
  <c r="DB57" i="2"/>
  <c r="DI54" i="2"/>
  <c r="DH54" i="2"/>
  <c r="DF54" i="2"/>
  <c r="DD54" i="2"/>
  <c r="DB54" i="2"/>
  <c r="DI53" i="2"/>
  <c r="DJ55" i="2" s="1"/>
  <c r="DH53" i="2"/>
  <c r="DF53" i="2"/>
  <c r="DD53" i="2"/>
  <c r="DB53" i="2"/>
  <c r="DI36" i="2"/>
  <c r="DH36" i="2"/>
  <c r="DF36" i="2"/>
  <c r="DD36" i="2"/>
  <c r="DB36" i="2"/>
  <c r="DI35" i="2"/>
  <c r="DH35" i="2"/>
  <c r="DF35" i="2"/>
  <c r="DD35" i="2"/>
  <c r="DB35" i="2"/>
  <c r="DI34" i="2"/>
  <c r="DB34" i="2"/>
  <c r="DI31" i="2"/>
  <c r="DH31" i="2"/>
  <c r="DF31" i="2"/>
  <c r="DD31" i="2"/>
  <c r="DB31" i="2"/>
  <c r="DI30" i="2"/>
  <c r="DH30" i="2"/>
  <c r="DF30" i="2"/>
  <c r="DD30" i="2"/>
  <c r="DB30" i="2"/>
  <c r="DI13" i="2"/>
  <c r="DJ13" i="2" s="1"/>
  <c r="DH13" i="2"/>
  <c r="DF13" i="2"/>
  <c r="DD13" i="2"/>
  <c r="DB13" i="2"/>
  <c r="DI12" i="2"/>
  <c r="DJ12" i="2" s="1"/>
  <c r="DH12" i="2"/>
  <c r="DF12" i="2"/>
  <c r="DB12" i="2"/>
  <c r="DI11" i="2"/>
  <c r="DJ11" i="2" s="1"/>
  <c r="DH11" i="2"/>
  <c r="DF11" i="2"/>
  <c r="DD11" i="2"/>
  <c r="DI8" i="2"/>
  <c r="DJ8" i="2" s="1"/>
  <c r="DD8" i="2"/>
  <c r="DJ7" i="2"/>
  <c r="DH7" i="2"/>
  <c r="DF7" i="2"/>
  <c r="DD7" i="2"/>
  <c r="DB7" i="2"/>
  <c r="CY95" i="2"/>
  <c r="CY94" i="2"/>
  <c r="CY76" i="2"/>
  <c r="CY59" i="2"/>
  <c r="CX59" i="2"/>
  <c r="CV59" i="2"/>
  <c r="CT59" i="2"/>
  <c r="CR59" i="2"/>
  <c r="CX58" i="2"/>
  <c r="CV58" i="2"/>
  <c r="CT58" i="2"/>
  <c r="CR58" i="2"/>
  <c r="CY57" i="2"/>
  <c r="CX57" i="2"/>
  <c r="CV57" i="2"/>
  <c r="CT57" i="2"/>
  <c r="CR57" i="2"/>
  <c r="CY54" i="2"/>
  <c r="CZ54" i="2" s="1"/>
  <c r="CX54" i="2"/>
  <c r="CV54" i="2"/>
  <c r="CT54" i="2"/>
  <c r="CR54" i="2"/>
  <c r="CX53" i="2"/>
  <c r="CV53" i="2"/>
  <c r="CT53" i="2"/>
  <c r="CR53" i="2"/>
  <c r="CY36" i="2"/>
  <c r="CX36" i="2"/>
  <c r="CV36" i="2"/>
  <c r="CT36" i="2"/>
  <c r="CR36" i="2"/>
  <c r="CY35" i="2"/>
  <c r="CX35" i="2"/>
  <c r="CV35" i="2"/>
  <c r="CT35" i="2"/>
  <c r="CR35" i="2"/>
  <c r="CY34" i="2"/>
  <c r="CX34" i="2"/>
  <c r="CV34" i="2"/>
  <c r="CT34" i="2"/>
  <c r="CR34" i="2"/>
  <c r="CY31" i="2"/>
  <c r="CX31" i="2"/>
  <c r="CV31" i="2"/>
  <c r="CT31" i="2"/>
  <c r="CR31" i="2"/>
  <c r="CY30" i="2"/>
  <c r="CZ30" i="2" s="1"/>
  <c r="CX30" i="2"/>
  <c r="CV30" i="2"/>
  <c r="CT30" i="2"/>
  <c r="CR30" i="2"/>
  <c r="CY13" i="2"/>
  <c r="CX13" i="2"/>
  <c r="CR13" i="2"/>
  <c r="CY12" i="2"/>
  <c r="CX12" i="2"/>
  <c r="CR12" i="2"/>
  <c r="CY11" i="2"/>
  <c r="CX11" i="2"/>
  <c r="CR11" i="2"/>
  <c r="CY8" i="2"/>
  <c r="CX8" i="2"/>
  <c r="CR8" i="2"/>
  <c r="CX7" i="2"/>
  <c r="CP57" i="2"/>
  <c r="CP54" i="2"/>
  <c r="CP34" i="2"/>
  <c r="CP30" i="2"/>
  <c r="CP8" i="2"/>
  <c r="CP7" i="2"/>
  <c r="CK96" i="2"/>
  <c r="CI96" i="2"/>
  <c r="CG96" i="2"/>
  <c r="CE96" i="2"/>
  <c r="CK79" i="2"/>
  <c r="CK80" i="2" s="1"/>
  <c r="CI79" i="2"/>
  <c r="CI80" i="2" s="1"/>
  <c r="CG79" i="2"/>
  <c r="CG80" i="2" s="1"/>
  <c r="CM78" i="2"/>
  <c r="CM77" i="2"/>
  <c r="CM76" i="2"/>
  <c r="CL59" i="2"/>
  <c r="CJ59" i="2"/>
  <c r="CH59" i="2"/>
  <c r="CF59" i="2"/>
  <c r="CL58" i="2"/>
  <c r="CJ58" i="2"/>
  <c r="CH58" i="2"/>
  <c r="CF58" i="2"/>
  <c r="CL57" i="2"/>
  <c r="CJ57" i="2"/>
  <c r="CH57" i="2"/>
  <c r="CF57" i="2"/>
  <c r="CL54" i="2"/>
  <c r="CJ54" i="2"/>
  <c r="CH54" i="2"/>
  <c r="CF54" i="2"/>
  <c r="CL53" i="2"/>
  <c r="CJ53" i="2"/>
  <c r="CH53" i="2"/>
  <c r="CF53" i="2"/>
  <c r="CL36" i="2"/>
  <c r="CJ36" i="2"/>
  <c r="CH36" i="2"/>
  <c r="CF36" i="2"/>
  <c r="CL35" i="2"/>
  <c r="CJ35" i="2"/>
  <c r="CH35" i="2"/>
  <c r="CF35" i="2"/>
  <c r="CL34" i="2"/>
  <c r="CJ34" i="2"/>
  <c r="CH34" i="2"/>
  <c r="CF34" i="2"/>
  <c r="CL31" i="2"/>
  <c r="CJ31" i="2"/>
  <c r="CH31" i="2"/>
  <c r="CF31" i="2"/>
  <c r="CL30" i="2"/>
  <c r="CJ30" i="2"/>
  <c r="CH30" i="2"/>
  <c r="CF30" i="2"/>
  <c r="CM97" i="2"/>
  <c r="CM95" i="2"/>
  <c r="CM94" i="2"/>
  <c r="CM59" i="2"/>
  <c r="CM58" i="2"/>
  <c r="CM57" i="2"/>
  <c r="CM54" i="2"/>
  <c r="CM53" i="2"/>
  <c r="CN53" i="2" s="1"/>
  <c r="CM36" i="2"/>
  <c r="CM35" i="2"/>
  <c r="CM34" i="2"/>
  <c r="CM31" i="2"/>
  <c r="CM30" i="2"/>
  <c r="CM13" i="2"/>
  <c r="CM12" i="2"/>
  <c r="CM11" i="2"/>
  <c r="CM8" i="2"/>
  <c r="CM7" i="2"/>
  <c r="CN7" i="2" s="1"/>
  <c r="CL13" i="2"/>
  <c r="CL12" i="2"/>
  <c r="CL11" i="2"/>
  <c r="CL8" i="2"/>
  <c r="CL7" i="2"/>
  <c r="CJ13" i="2"/>
  <c r="CJ12" i="2"/>
  <c r="CJ11" i="2"/>
  <c r="CJ8" i="2"/>
  <c r="CJ7" i="2"/>
  <c r="CH13" i="2"/>
  <c r="CH12" i="2"/>
  <c r="CH11" i="2"/>
  <c r="CH8" i="2"/>
  <c r="CH7" i="2"/>
  <c r="CF13" i="2"/>
  <c r="CF12" i="2"/>
  <c r="CF11" i="2"/>
  <c r="CF7" i="2"/>
  <c r="CF8" i="2"/>
  <c r="BJ59" i="2"/>
  <c r="BH59" i="2"/>
  <c r="BJ58" i="2"/>
  <c r="BH58" i="2"/>
  <c r="BJ57" i="2"/>
  <c r="BH57" i="2"/>
  <c r="BJ54" i="2"/>
  <c r="BH54" i="2"/>
  <c r="BJ36" i="2"/>
  <c r="BH36" i="2"/>
  <c r="BJ35" i="2"/>
  <c r="BH35" i="2"/>
  <c r="BJ34" i="2"/>
  <c r="BH34" i="2"/>
  <c r="BJ31" i="2"/>
  <c r="BH31" i="2"/>
  <c r="BJ13" i="2"/>
  <c r="BH13" i="2"/>
  <c r="BJ12" i="2"/>
  <c r="BH12" i="2"/>
  <c r="BJ11" i="2"/>
  <c r="BH11" i="2"/>
  <c r="BJ8" i="2"/>
  <c r="BH8" i="2"/>
  <c r="CP58" i="2"/>
  <c r="CP36" i="2"/>
  <c r="CP11" i="2"/>
  <c r="CP31" i="2"/>
  <c r="CP59" i="2"/>
  <c r="CP13" i="2"/>
  <c r="CP35" i="2"/>
  <c r="CY96" i="2"/>
  <c r="CP12" i="2"/>
  <c r="CV11" i="2"/>
  <c r="CV8" i="2"/>
  <c r="CV13" i="2"/>
  <c r="CV12" i="2"/>
  <c r="CT12" i="2"/>
  <c r="CT11" i="2"/>
  <c r="CT8" i="2"/>
  <c r="CT13" i="2"/>
  <c r="CY7" i="2"/>
  <c r="CZ7" i="2" s="1"/>
  <c r="DJ31" i="2" l="1"/>
  <c r="DJ34" i="2"/>
  <c r="CZ59" i="2"/>
  <c r="CN34" i="2"/>
  <c r="DJ36" i="2"/>
  <c r="CN36" i="2"/>
  <c r="DJ54" i="2"/>
  <c r="CN30" i="2"/>
  <c r="CY77" i="2"/>
  <c r="CZ8" i="2"/>
  <c r="CN57" i="2"/>
  <c r="CN31" i="2"/>
  <c r="DJ33" i="2"/>
  <c r="DJ30" i="2"/>
  <c r="DJ32" i="2"/>
  <c r="DJ35" i="2"/>
  <c r="CZ58" i="2"/>
  <c r="CM79" i="2"/>
  <c r="CM80" i="2" s="1"/>
  <c r="CZ36" i="2"/>
  <c r="CU79" i="2"/>
  <c r="CU80" i="2" s="1"/>
  <c r="DI77" i="2"/>
  <c r="DJ56" i="2"/>
  <c r="CZ11" i="2"/>
  <c r="DJ58" i="2"/>
  <c r="DJ53" i="2"/>
  <c r="CN58" i="2"/>
  <c r="CZ31" i="2"/>
  <c r="CN54" i="2"/>
  <c r="CN59" i="2"/>
  <c r="DJ57" i="2"/>
  <c r="DJ59" i="2"/>
  <c r="CN35" i="2"/>
  <c r="CM96" i="2"/>
  <c r="CZ13" i="2"/>
  <c r="CZ34" i="2"/>
  <c r="CZ12" i="2"/>
  <c r="CZ35" i="2"/>
  <c r="CQ80" i="2"/>
  <c r="CN13" i="2"/>
  <c r="DA79" i="2"/>
  <c r="CN12" i="2"/>
  <c r="CN11" i="2"/>
  <c r="CN8" i="2"/>
  <c r="CZ57" i="2"/>
  <c r="CZ53" i="2"/>
  <c r="CY79" i="2" l="1"/>
  <c r="CY80" i="2" s="1"/>
  <c r="DI79" i="2"/>
  <c r="DI80" i="2" s="1"/>
  <c r="DA80" i="2"/>
  <c r="FD7" i="2"/>
  <c r="FD53" i="2"/>
  <c r="FF8" i="2" l="1"/>
  <c r="FF7" i="2"/>
  <c r="FF54" i="2"/>
  <c r="FF53" i="2"/>
  <c r="FF9" i="2"/>
  <c r="FF10" i="2"/>
  <c r="FF31" i="2"/>
  <c r="FF33" i="2"/>
  <c r="FF55" i="2"/>
  <c r="FF56" i="2"/>
  <c r="FF36" i="2"/>
  <c r="FF59" i="2"/>
  <c r="FF13" i="2"/>
</calcChain>
</file>

<file path=xl/sharedStrings.xml><?xml version="1.0" encoding="utf-8"?>
<sst xmlns="http://schemas.openxmlformats.org/spreadsheetml/2006/main" count="2188" uniqueCount="147">
  <si>
    <t>減価償却費</t>
    <rPh sb="0" eb="2">
      <t>ゲンカ</t>
    </rPh>
    <rPh sb="2" eb="4">
      <t>ショウキャク</t>
    </rPh>
    <rPh sb="4" eb="5">
      <t>ヒ</t>
    </rPh>
    <phoneticPr fontId="2"/>
  </si>
  <si>
    <t>%</t>
    <phoneticPr fontId="2"/>
  </si>
  <si>
    <t>%</t>
    <phoneticPr fontId="2"/>
  </si>
  <si>
    <t>%</t>
    <phoneticPr fontId="2"/>
  </si>
  <si>
    <t>　　　減価償却費の状況</t>
    <rPh sb="3" eb="5">
      <t>ゲンカ</t>
    </rPh>
    <rPh sb="5" eb="7">
      <t>ショウキャク</t>
    </rPh>
    <rPh sb="7" eb="8">
      <t>ヒ</t>
    </rPh>
    <rPh sb="9" eb="11">
      <t>ジョウキョウ</t>
    </rPh>
    <phoneticPr fontId="2"/>
  </si>
  <si>
    <t>　　　のれん償却、EBITDA</t>
    <rPh sb="6" eb="8">
      <t>ショウキャク</t>
    </rPh>
    <phoneticPr fontId="2"/>
  </si>
  <si>
    <t>営業利益</t>
    <rPh sb="0" eb="2">
      <t>エイギョウ</t>
    </rPh>
    <rPh sb="2" eb="4">
      <t>リエキ</t>
    </rPh>
    <phoneticPr fontId="2"/>
  </si>
  <si>
    <t>のれん償却</t>
    <rPh sb="3" eb="5">
      <t>ショウキャク</t>
    </rPh>
    <phoneticPr fontId="2"/>
  </si>
  <si>
    <t>EBITDA</t>
    <phoneticPr fontId="2"/>
  </si>
  <si>
    <t>Amortization of goodwill</t>
    <phoneticPr fontId="2"/>
  </si>
  <si>
    <t>EBITDA</t>
    <phoneticPr fontId="2"/>
  </si>
  <si>
    <t>R&amp;D expenditures</t>
    <phoneticPr fontId="2"/>
  </si>
  <si>
    <t xml:space="preserve">  Medical</t>
    <phoneticPr fontId="2"/>
  </si>
  <si>
    <t>　　　Capital Expenditures</t>
    <phoneticPr fontId="2"/>
  </si>
  <si>
    <t>Capital Expenditures</t>
    <phoneticPr fontId="2"/>
  </si>
  <si>
    <t>　　　Depreciation and Amortization</t>
    <phoneticPr fontId="2"/>
  </si>
  <si>
    <t>Depreciation and amortization</t>
    <phoneticPr fontId="2"/>
  </si>
  <si>
    <t>　　　Amortization of Goodwill、EBITDA</t>
    <phoneticPr fontId="2"/>
  </si>
  <si>
    <t>　その他、全社</t>
    <rPh sb="3" eb="4">
      <t>タ</t>
    </rPh>
    <rPh sb="5" eb="7">
      <t>ゼンシャ</t>
    </rPh>
    <phoneticPr fontId="2"/>
  </si>
  <si>
    <t xml:space="preserve">  Others, Corporate</t>
    <phoneticPr fontId="2"/>
  </si>
  <si>
    <t xml:space="preserve">  Others, Corporate</t>
    <phoneticPr fontId="2"/>
  </si>
  <si>
    <t>%</t>
    <phoneticPr fontId="2"/>
  </si>
  <si>
    <t>(単位：百万円)</t>
    <rPh sb="1" eb="3">
      <t>タンイ</t>
    </rPh>
    <rPh sb="4" eb="7">
      <t>ヒャクマンエン</t>
    </rPh>
    <phoneticPr fontId="2"/>
  </si>
  <si>
    <t>%</t>
    <phoneticPr fontId="2"/>
  </si>
  <si>
    <t>　　　連結キャッシュフロー</t>
    <rPh sb="3" eb="5">
      <t>レンケツ</t>
    </rPh>
    <phoneticPr fontId="2"/>
  </si>
  <si>
    <t>財務キャッシュフロー</t>
    <rPh sb="0" eb="2">
      <t>ザイム</t>
    </rPh>
    <phoneticPr fontId="2"/>
  </si>
  <si>
    <t>Cash flow from operating activities</t>
    <phoneticPr fontId="2"/>
  </si>
  <si>
    <t>Cash flow from investing activities</t>
    <phoneticPr fontId="2"/>
  </si>
  <si>
    <t>Free cash flow</t>
    <phoneticPr fontId="2"/>
  </si>
  <si>
    <t>Cash flow from financing activities</t>
    <phoneticPr fontId="2"/>
  </si>
  <si>
    <t>(\ million)</t>
    <phoneticPr fontId="2"/>
  </si>
  <si>
    <t>1Q
(4-6月）</t>
    <phoneticPr fontId="2"/>
  </si>
  <si>
    <t>2Q
（7-9月）</t>
    <phoneticPr fontId="2"/>
  </si>
  <si>
    <t>3Q
（10-12月）</t>
    <phoneticPr fontId="2"/>
  </si>
  <si>
    <t>4Q
（1-3月）</t>
    <phoneticPr fontId="2"/>
  </si>
  <si>
    <t>2Q
（7-9月）</t>
    <phoneticPr fontId="2"/>
  </si>
  <si>
    <t>1Q
(4-6月）</t>
    <phoneticPr fontId="2"/>
  </si>
  <si>
    <t>3Q
（10-12月）</t>
    <phoneticPr fontId="2"/>
  </si>
  <si>
    <t>4Q
（1-3月）</t>
    <phoneticPr fontId="2"/>
  </si>
  <si>
    <t>1Q
（4-6月）</t>
    <phoneticPr fontId="2"/>
  </si>
  <si>
    <t>　医療</t>
    <rPh sb="1" eb="3">
      <t>イリョウ</t>
    </rPh>
    <phoneticPr fontId="2"/>
  </si>
  <si>
    <t>EBITDAマージン</t>
    <phoneticPr fontId="2"/>
  </si>
  <si>
    <t>営業活動によるキャッシュ・フロー</t>
    <rPh sb="0" eb="2">
      <t>エイギョウ</t>
    </rPh>
    <rPh sb="2" eb="4">
      <t>カツドウ</t>
    </rPh>
    <phoneticPr fontId="2"/>
  </si>
  <si>
    <t>投資活動によるキャッシュ・フロー</t>
    <rPh sb="0" eb="2">
      <t>トウシ</t>
    </rPh>
    <rPh sb="2" eb="4">
      <t>カツドウ</t>
    </rPh>
    <phoneticPr fontId="2"/>
  </si>
  <si>
    <t>フリー キャッシュ・フロー</t>
    <phoneticPr fontId="2"/>
  </si>
  <si>
    <r>
      <t xml:space="preserve">項目
</t>
    </r>
    <r>
      <rPr>
        <sz val="12"/>
        <color indexed="12"/>
        <rFont val="Meiryo UI"/>
        <family val="3"/>
        <charset val="128"/>
      </rPr>
      <t>Item</t>
    </r>
    <rPh sb="0" eb="2">
      <t>コウモク</t>
    </rPh>
    <phoneticPr fontId="2"/>
  </si>
  <si>
    <r>
      <t xml:space="preserve">2009年3月期
</t>
    </r>
    <r>
      <rPr>
        <sz val="12"/>
        <color indexed="12"/>
        <rFont val="Meiryo UI"/>
        <family val="3"/>
        <charset val="128"/>
      </rPr>
      <t>FY2009</t>
    </r>
    <rPh sb="4" eb="5">
      <t>ネン</t>
    </rPh>
    <rPh sb="6" eb="7">
      <t>ガツ</t>
    </rPh>
    <rPh sb="7" eb="8">
      <t>キ</t>
    </rPh>
    <phoneticPr fontId="2"/>
  </si>
  <si>
    <r>
      <t xml:space="preserve">2010年3月期
</t>
    </r>
    <r>
      <rPr>
        <sz val="12"/>
        <color indexed="12"/>
        <rFont val="Meiryo UI"/>
        <family val="3"/>
        <charset val="128"/>
      </rPr>
      <t>FY2010</t>
    </r>
    <rPh sb="4" eb="5">
      <t>ネン</t>
    </rPh>
    <rPh sb="6" eb="7">
      <t>ガツ</t>
    </rPh>
    <rPh sb="7" eb="8">
      <t>キ</t>
    </rPh>
    <phoneticPr fontId="2"/>
  </si>
  <si>
    <r>
      <t xml:space="preserve">2011年3月期
</t>
    </r>
    <r>
      <rPr>
        <sz val="12"/>
        <color indexed="12"/>
        <rFont val="Meiryo UI"/>
        <family val="3"/>
        <charset val="128"/>
      </rPr>
      <t>FY2011</t>
    </r>
    <rPh sb="4" eb="5">
      <t>ネン</t>
    </rPh>
    <rPh sb="6" eb="7">
      <t>ガツ</t>
    </rPh>
    <rPh sb="7" eb="8">
      <t>キ</t>
    </rPh>
    <phoneticPr fontId="2"/>
  </si>
  <si>
    <r>
      <t xml:space="preserve">2012年3月期
</t>
    </r>
    <r>
      <rPr>
        <sz val="12"/>
        <color indexed="12"/>
        <rFont val="Meiryo UI"/>
        <family val="3"/>
        <charset val="128"/>
      </rPr>
      <t>FY2012</t>
    </r>
    <rPh sb="4" eb="5">
      <t>ネン</t>
    </rPh>
    <rPh sb="6" eb="7">
      <t>ガツ</t>
    </rPh>
    <rPh sb="7" eb="8">
      <t>キ</t>
    </rPh>
    <phoneticPr fontId="2"/>
  </si>
  <si>
    <r>
      <t xml:space="preserve">2013年3月期
</t>
    </r>
    <r>
      <rPr>
        <sz val="12"/>
        <color indexed="12"/>
        <rFont val="Meiryo UI"/>
        <family val="3"/>
        <charset val="128"/>
      </rPr>
      <t>FY2013</t>
    </r>
    <rPh sb="4" eb="5">
      <t>ネン</t>
    </rPh>
    <rPh sb="6" eb="7">
      <t>ガツ</t>
    </rPh>
    <rPh sb="7" eb="8">
      <t>キ</t>
    </rPh>
    <phoneticPr fontId="2"/>
  </si>
  <si>
    <r>
      <t xml:space="preserve">2014年3月期
</t>
    </r>
    <r>
      <rPr>
        <sz val="12"/>
        <color indexed="12"/>
        <rFont val="Meiryo UI"/>
        <family val="3"/>
        <charset val="128"/>
      </rPr>
      <t>FY2014</t>
    </r>
    <phoneticPr fontId="2"/>
  </si>
  <si>
    <r>
      <t xml:space="preserve">2015年3月期
</t>
    </r>
    <r>
      <rPr>
        <sz val="12"/>
        <color indexed="12"/>
        <rFont val="Meiryo UI"/>
        <family val="3"/>
        <charset val="128"/>
      </rPr>
      <t>FY2015</t>
    </r>
    <phoneticPr fontId="2"/>
  </si>
  <si>
    <r>
      <t xml:space="preserve">2016年3月期
</t>
    </r>
    <r>
      <rPr>
        <sz val="12"/>
        <color indexed="12"/>
        <rFont val="Meiryo UI"/>
        <family val="3"/>
        <charset val="128"/>
      </rPr>
      <t>FY2016</t>
    </r>
    <phoneticPr fontId="2"/>
  </si>
  <si>
    <r>
      <rPr>
        <sz val="12"/>
        <color indexed="12"/>
        <rFont val="Meiryo UI"/>
        <family val="3"/>
        <charset val="128"/>
      </rPr>
      <t>FY2009</t>
    </r>
    <r>
      <rPr>
        <sz val="12"/>
        <color indexed="8"/>
        <rFont val="Meiryo UI"/>
        <family val="3"/>
        <charset val="128"/>
      </rPr>
      <t xml:space="preserve">
（4-3月）</t>
    </r>
    <rPh sb="11" eb="12">
      <t>ガツ</t>
    </rPh>
    <phoneticPr fontId="2"/>
  </si>
  <si>
    <r>
      <rPr>
        <sz val="12"/>
        <color indexed="12"/>
        <rFont val="Meiryo UI"/>
        <family val="3"/>
        <charset val="128"/>
      </rPr>
      <t>FY2010</t>
    </r>
    <r>
      <rPr>
        <sz val="12"/>
        <color indexed="8"/>
        <rFont val="Meiryo UI"/>
        <family val="3"/>
        <charset val="128"/>
      </rPr>
      <t xml:space="preserve">
（4-3月）</t>
    </r>
    <rPh sb="11" eb="12">
      <t>ガツ</t>
    </rPh>
    <phoneticPr fontId="2"/>
  </si>
  <si>
    <r>
      <rPr>
        <sz val="12"/>
        <color indexed="12"/>
        <rFont val="Meiryo UI"/>
        <family val="3"/>
        <charset val="128"/>
      </rPr>
      <t>FY2011</t>
    </r>
    <r>
      <rPr>
        <sz val="12"/>
        <color indexed="8"/>
        <rFont val="Meiryo UI"/>
        <family val="3"/>
        <charset val="128"/>
      </rPr>
      <t xml:space="preserve">
（4-3月）</t>
    </r>
    <rPh sb="11" eb="12">
      <t>ガツ</t>
    </rPh>
    <phoneticPr fontId="2"/>
  </si>
  <si>
    <r>
      <rPr>
        <sz val="12"/>
        <color indexed="12"/>
        <rFont val="Meiryo UI"/>
        <family val="3"/>
        <charset val="128"/>
      </rPr>
      <t>FY2012</t>
    </r>
    <r>
      <rPr>
        <sz val="12"/>
        <color indexed="8"/>
        <rFont val="Meiryo UI"/>
        <family val="3"/>
        <charset val="128"/>
      </rPr>
      <t xml:space="preserve">
（4-3月）</t>
    </r>
    <rPh sb="11" eb="12">
      <t>ガツ</t>
    </rPh>
    <phoneticPr fontId="2"/>
  </si>
  <si>
    <r>
      <rPr>
        <sz val="12"/>
        <color indexed="12"/>
        <rFont val="Meiryo UI"/>
        <family val="3"/>
        <charset val="128"/>
      </rPr>
      <t>FY2013</t>
    </r>
    <r>
      <rPr>
        <sz val="12"/>
        <rFont val="Meiryo UI"/>
        <family val="3"/>
        <charset val="128"/>
      </rPr>
      <t xml:space="preserve">
（4-3月）</t>
    </r>
    <phoneticPr fontId="2"/>
  </si>
  <si>
    <r>
      <rPr>
        <sz val="12"/>
        <color indexed="12"/>
        <rFont val="Meiryo UI"/>
        <family val="3"/>
        <charset val="128"/>
      </rPr>
      <t>FY2014</t>
    </r>
    <r>
      <rPr>
        <sz val="12"/>
        <rFont val="Meiryo UI"/>
        <family val="3"/>
        <charset val="128"/>
      </rPr>
      <t xml:space="preserve">
（4-3月）</t>
    </r>
    <rPh sb="11" eb="12">
      <t>ガツ</t>
    </rPh>
    <phoneticPr fontId="2"/>
  </si>
  <si>
    <r>
      <rPr>
        <sz val="12"/>
        <color indexed="12"/>
        <rFont val="Meiryo UI"/>
        <family val="3"/>
        <charset val="128"/>
      </rPr>
      <t>FY2015</t>
    </r>
    <r>
      <rPr>
        <sz val="12"/>
        <rFont val="Meiryo UI"/>
        <family val="3"/>
        <charset val="128"/>
      </rPr>
      <t xml:space="preserve">
（4-3月）</t>
    </r>
    <rPh sb="11" eb="12">
      <t>ガツ</t>
    </rPh>
    <phoneticPr fontId="2"/>
  </si>
  <si>
    <r>
      <rPr>
        <sz val="12"/>
        <color indexed="12"/>
        <rFont val="Meiryo UI"/>
        <family val="3"/>
        <charset val="128"/>
      </rPr>
      <t>FY2016</t>
    </r>
    <r>
      <rPr>
        <sz val="12"/>
        <rFont val="Meiryo UI"/>
        <family val="3"/>
        <charset val="128"/>
      </rPr>
      <t xml:space="preserve">
（4-3月）</t>
    </r>
    <rPh sb="11" eb="12">
      <t>ガツ</t>
    </rPh>
    <phoneticPr fontId="2"/>
  </si>
  <si>
    <r>
      <t xml:space="preserve">項目
</t>
    </r>
    <r>
      <rPr>
        <sz val="12"/>
        <color indexed="12"/>
        <rFont val="Meiryo UI"/>
        <family val="3"/>
        <charset val="128"/>
      </rPr>
      <t>Item</t>
    </r>
    <phoneticPr fontId="2"/>
  </si>
  <si>
    <r>
      <rPr>
        <sz val="12"/>
        <color indexed="12"/>
        <rFont val="Meiryo UI"/>
        <family val="3"/>
        <charset val="128"/>
      </rPr>
      <t>FY2009</t>
    </r>
    <r>
      <rPr>
        <sz val="12"/>
        <rFont val="Meiryo UI"/>
        <family val="3"/>
        <charset val="128"/>
      </rPr>
      <t xml:space="preserve">
（4-3月）</t>
    </r>
    <phoneticPr fontId="2"/>
  </si>
  <si>
    <r>
      <t>1Q
（4-6月）</t>
    </r>
    <r>
      <rPr>
        <sz val="11"/>
        <rFont val="ＭＳ Ｐゴシック"/>
        <family val="3"/>
        <charset val="128"/>
      </rPr>
      <t/>
    </r>
    <phoneticPr fontId="2"/>
  </si>
  <si>
    <r>
      <t>2Q
（7-9月）</t>
    </r>
    <r>
      <rPr>
        <sz val="11"/>
        <rFont val="ＭＳ Ｐゴシック"/>
        <family val="3"/>
        <charset val="128"/>
      </rPr>
      <t/>
    </r>
    <phoneticPr fontId="2"/>
  </si>
  <si>
    <r>
      <t>3Q
（10-12月）</t>
    </r>
    <r>
      <rPr>
        <sz val="11"/>
        <rFont val="ＭＳ Ｐゴシック"/>
        <family val="3"/>
        <charset val="128"/>
      </rPr>
      <t/>
    </r>
    <phoneticPr fontId="2"/>
  </si>
  <si>
    <r>
      <t>4Q
（1-3月）</t>
    </r>
    <r>
      <rPr>
        <sz val="11"/>
        <rFont val="ＭＳ Ｐゴシック"/>
        <family val="3"/>
        <charset val="128"/>
      </rPr>
      <t/>
    </r>
    <phoneticPr fontId="2"/>
  </si>
  <si>
    <r>
      <rPr>
        <sz val="12"/>
        <color indexed="12"/>
        <rFont val="Meiryo UI"/>
        <family val="3"/>
        <charset val="128"/>
      </rPr>
      <t>FY2010</t>
    </r>
    <r>
      <rPr>
        <sz val="12"/>
        <rFont val="Meiryo UI"/>
        <family val="3"/>
        <charset val="128"/>
      </rPr>
      <t xml:space="preserve">
（4-3月）</t>
    </r>
    <r>
      <rPr>
        <sz val="11"/>
        <rFont val="ＭＳ Ｐゴシック"/>
        <family val="3"/>
        <charset val="128"/>
      </rPr>
      <t/>
    </r>
    <phoneticPr fontId="2"/>
  </si>
  <si>
    <r>
      <rPr>
        <sz val="12"/>
        <color indexed="12"/>
        <rFont val="Meiryo UI"/>
        <family val="3"/>
        <charset val="128"/>
      </rPr>
      <t>FY2011</t>
    </r>
    <r>
      <rPr>
        <sz val="12"/>
        <rFont val="Meiryo UI"/>
        <family val="3"/>
        <charset val="128"/>
      </rPr>
      <t xml:space="preserve">
（4-3月）</t>
    </r>
    <r>
      <rPr>
        <sz val="11"/>
        <rFont val="ＭＳ Ｐゴシック"/>
        <family val="3"/>
        <charset val="128"/>
      </rPr>
      <t/>
    </r>
    <phoneticPr fontId="2"/>
  </si>
  <si>
    <r>
      <rPr>
        <sz val="12"/>
        <color indexed="12"/>
        <rFont val="Meiryo UI"/>
        <family val="3"/>
        <charset val="128"/>
      </rPr>
      <t>FY2012</t>
    </r>
    <r>
      <rPr>
        <sz val="12"/>
        <rFont val="Meiryo UI"/>
        <family val="3"/>
        <charset val="128"/>
      </rPr>
      <t xml:space="preserve">
（4-3月）</t>
    </r>
    <r>
      <rPr>
        <sz val="11"/>
        <rFont val="ＭＳ Ｐゴシック"/>
        <family val="3"/>
        <charset val="128"/>
      </rPr>
      <t/>
    </r>
    <phoneticPr fontId="2"/>
  </si>
  <si>
    <r>
      <rPr>
        <sz val="12"/>
        <color indexed="12"/>
        <rFont val="Meiryo UI"/>
        <family val="3"/>
        <charset val="128"/>
      </rPr>
      <t>FY2013</t>
    </r>
    <r>
      <rPr>
        <sz val="12"/>
        <rFont val="Meiryo UI"/>
        <family val="3"/>
        <charset val="128"/>
      </rPr>
      <t xml:space="preserve">
（4-3月）</t>
    </r>
    <r>
      <rPr>
        <sz val="11"/>
        <rFont val="ＭＳ Ｐゴシック"/>
        <family val="3"/>
        <charset val="128"/>
      </rPr>
      <t/>
    </r>
    <phoneticPr fontId="2"/>
  </si>
  <si>
    <r>
      <rPr>
        <sz val="12"/>
        <color indexed="12"/>
        <rFont val="Meiryo UI"/>
        <family val="3"/>
        <charset val="128"/>
      </rPr>
      <t>FY2014</t>
    </r>
    <r>
      <rPr>
        <sz val="12"/>
        <rFont val="Meiryo UI"/>
        <family val="3"/>
        <charset val="128"/>
      </rPr>
      <t xml:space="preserve">
（4-3月）</t>
    </r>
    <r>
      <rPr>
        <sz val="11"/>
        <rFont val="ＭＳ Ｐゴシック"/>
        <family val="3"/>
        <charset val="128"/>
      </rPr>
      <t/>
    </r>
    <phoneticPr fontId="2"/>
  </si>
  <si>
    <r>
      <rPr>
        <sz val="12"/>
        <color indexed="12"/>
        <rFont val="Meiryo UI"/>
        <family val="3"/>
        <charset val="128"/>
      </rPr>
      <t>FY2015</t>
    </r>
    <r>
      <rPr>
        <sz val="12"/>
        <rFont val="Meiryo UI"/>
        <family val="3"/>
        <charset val="128"/>
      </rPr>
      <t xml:space="preserve">
（4-3月）</t>
    </r>
    <r>
      <rPr>
        <sz val="11"/>
        <rFont val="ＭＳ Ｐゴシック"/>
        <family val="3"/>
        <charset val="128"/>
      </rPr>
      <t/>
    </r>
    <phoneticPr fontId="2"/>
  </si>
  <si>
    <r>
      <rPr>
        <sz val="12"/>
        <color indexed="12"/>
        <rFont val="Meiryo UI"/>
        <family val="3"/>
        <charset val="128"/>
      </rPr>
      <t>FY2016</t>
    </r>
    <r>
      <rPr>
        <sz val="12"/>
        <rFont val="Meiryo UI"/>
        <family val="3"/>
        <charset val="128"/>
      </rPr>
      <t xml:space="preserve">
（4-3月）</t>
    </r>
    <r>
      <rPr>
        <sz val="11"/>
        <rFont val="ＭＳ Ｐゴシック"/>
        <family val="3"/>
        <charset val="128"/>
      </rPr>
      <t/>
    </r>
    <phoneticPr fontId="2"/>
  </si>
  <si>
    <r>
      <rPr>
        <b/>
        <i/>
        <sz val="14"/>
        <color indexed="12"/>
        <rFont val="Meiryo UI"/>
        <family val="3"/>
        <charset val="128"/>
      </rPr>
      <t>　　　R&amp;D Expenditures</t>
    </r>
    <phoneticPr fontId="2"/>
  </si>
  <si>
    <t>1Q
（4-6月）</t>
    <phoneticPr fontId="2"/>
  </si>
  <si>
    <r>
      <t>1Q
（4-6月）</t>
    </r>
    <r>
      <rPr>
        <sz val="11"/>
        <rFont val="ＭＳ Ｐゴシック"/>
        <family val="3"/>
        <charset val="128"/>
      </rPr>
      <t/>
    </r>
    <phoneticPr fontId="2"/>
  </si>
  <si>
    <r>
      <t>2Q
（7-9月）</t>
    </r>
    <r>
      <rPr>
        <sz val="11"/>
        <rFont val="ＭＳ Ｐゴシック"/>
        <family val="3"/>
        <charset val="128"/>
      </rPr>
      <t/>
    </r>
    <phoneticPr fontId="2"/>
  </si>
  <si>
    <r>
      <t>3Q
（10-12月）</t>
    </r>
    <r>
      <rPr>
        <sz val="11"/>
        <rFont val="ＭＳ Ｐゴシック"/>
        <family val="3"/>
        <charset val="128"/>
      </rPr>
      <t/>
    </r>
    <phoneticPr fontId="2"/>
  </si>
  <si>
    <r>
      <rPr>
        <sz val="12"/>
        <color indexed="12"/>
        <rFont val="Meiryo UI"/>
        <family val="3"/>
        <charset val="128"/>
      </rPr>
      <t>FY2017</t>
    </r>
    <r>
      <rPr>
        <sz val="12"/>
        <rFont val="Meiryo UI"/>
        <family val="3"/>
        <charset val="128"/>
      </rPr>
      <t xml:space="preserve">
（4-3月）</t>
    </r>
    <rPh sb="11" eb="12">
      <t>ガツ</t>
    </rPh>
    <phoneticPr fontId="2"/>
  </si>
  <si>
    <r>
      <t xml:space="preserve">2017年3月期
</t>
    </r>
    <r>
      <rPr>
        <sz val="12"/>
        <color indexed="12"/>
        <rFont val="Meiryo UI"/>
        <family val="3"/>
        <charset val="128"/>
      </rPr>
      <t>FY2017</t>
    </r>
    <phoneticPr fontId="2"/>
  </si>
  <si>
    <r>
      <t xml:space="preserve">2017年3月期
</t>
    </r>
    <r>
      <rPr>
        <sz val="12"/>
        <color indexed="12"/>
        <rFont val="Meiryo UI"/>
        <family val="3"/>
        <charset val="128"/>
      </rPr>
      <t>FY2017</t>
    </r>
    <phoneticPr fontId="2"/>
  </si>
  <si>
    <r>
      <t xml:space="preserve">2017年3月期
</t>
    </r>
    <r>
      <rPr>
        <sz val="12"/>
        <color indexed="12"/>
        <rFont val="Meiryo UI"/>
        <family val="3"/>
        <charset val="128"/>
      </rPr>
      <t>FY2017</t>
    </r>
    <phoneticPr fontId="2"/>
  </si>
  <si>
    <r>
      <rPr>
        <sz val="12"/>
        <color indexed="12"/>
        <rFont val="Meiryo UI"/>
        <family val="3"/>
        <charset val="128"/>
      </rPr>
      <t>FY2017</t>
    </r>
    <r>
      <rPr>
        <sz val="12"/>
        <rFont val="Meiryo UI"/>
        <family val="3"/>
        <charset val="128"/>
      </rPr>
      <t xml:space="preserve">
（4-3月）</t>
    </r>
    <r>
      <rPr>
        <sz val="11"/>
        <rFont val="ＭＳ Ｐゴシック"/>
        <family val="3"/>
        <charset val="128"/>
      </rPr>
      <t/>
    </r>
    <phoneticPr fontId="2"/>
  </si>
  <si>
    <r>
      <t xml:space="preserve">2017年3月期
</t>
    </r>
    <r>
      <rPr>
        <sz val="12"/>
        <color indexed="12"/>
        <rFont val="Meiryo UI"/>
        <family val="3"/>
        <charset val="128"/>
      </rPr>
      <t>FY2017</t>
    </r>
    <phoneticPr fontId="2"/>
  </si>
  <si>
    <r>
      <t xml:space="preserve">2018年3月期
</t>
    </r>
    <r>
      <rPr>
        <sz val="12"/>
        <color indexed="12"/>
        <rFont val="Meiryo UI"/>
        <family val="3"/>
        <charset val="128"/>
      </rPr>
      <t>FY2018</t>
    </r>
    <phoneticPr fontId="2"/>
  </si>
  <si>
    <r>
      <t xml:space="preserve">2019年3月期
</t>
    </r>
    <r>
      <rPr>
        <sz val="12"/>
        <color indexed="12"/>
        <rFont val="Meiryo UI"/>
        <family val="3"/>
        <charset val="128"/>
      </rPr>
      <t>FY2019</t>
    </r>
    <phoneticPr fontId="2"/>
  </si>
  <si>
    <r>
      <rPr>
        <sz val="12"/>
        <color indexed="12"/>
        <rFont val="Meiryo UI"/>
        <family val="3"/>
        <charset val="128"/>
      </rPr>
      <t>FY2018</t>
    </r>
    <r>
      <rPr>
        <sz val="12"/>
        <rFont val="Meiryo UI"/>
        <family val="3"/>
        <charset val="128"/>
      </rPr>
      <t xml:space="preserve">
（4-3月）</t>
    </r>
    <r>
      <rPr>
        <sz val="11"/>
        <rFont val="ＭＳ Ｐゴシック"/>
        <family val="3"/>
        <charset val="128"/>
      </rPr>
      <t/>
    </r>
    <phoneticPr fontId="2"/>
  </si>
  <si>
    <r>
      <rPr>
        <sz val="12"/>
        <color indexed="12"/>
        <rFont val="Meiryo UI"/>
        <family val="3"/>
        <charset val="128"/>
      </rPr>
      <t>FY2018</t>
    </r>
    <r>
      <rPr>
        <sz val="12"/>
        <rFont val="Meiryo UI"/>
        <family val="3"/>
        <charset val="128"/>
      </rPr>
      <t xml:space="preserve">
（4-3月）</t>
    </r>
    <rPh sb="11" eb="12">
      <t>ガツ</t>
    </rPh>
    <phoneticPr fontId="2"/>
  </si>
  <si>
    <r>
      <rPr>
        <sz val="12"/>
        <color indexed="12"/>
        <rFont val="Meiryo UI"/>
        <family val="3"/>
        <charset val="128"/>
      </rPr>
      <t>FY2019</t>
    </r>
    <r>
      <rPr>
        <sz val="12"/>
        <rFont val="Meiryo UI"/>
        <family val="3"/>
        <charset val="128"/>
      </rPr>
      <t xml:space="preserve">
（4-3月）</t>
    </r>
    <r>
      <rPr>
        <sz val="11"/>
        <rFont val="ＭＳ Ｐゴシック"/>
        <family val="3"/>
        <charset val="128"/>
      </rPr>
      <t/>
    </r>
    <phoneticPr fontId="2"/>
  </si>
  <si>
    <t>ー</t>
  </si>
  <si>
    <t>ー</t>
    <phoneticPr fontId="2"/>
  </si>
  <si>
    <r>
      <rPr>
        <sz val="12"/>
        <color indexed="12"/>
        <rFont val="Meiryo UI"/>
        <family val="3"/>
        <charset val="128"/>
      </rPr>
      <t>FY2019</t>
    </r>
    <r>
      <rPr>
        <sz val="12"/>
        <rFont val="Meiryo UI"/>
        <family val="3"/>
        <charset val="128"/>
      </rPr>
      <t xml:space="preserve">
（4-12月）</t>
    </r>
    <rPh sb="12" eb="13">
      <t>ガツ</t>
    </rPh>
    <phoneticPr fontId="2"/>
  </si>
  <si>
    <t>IFRS基準</t>
    <rPh sb="4" eb="6">
      <t>キジュン</t>
    </rPh>
    <phoneticPr fontId="2"/>
  </si>
  <si>
    <t>日本基準</t>
    <rPh sb="0" eb="2">
      <t>ニホン</t>
    </rPh>
    <rPh sb="2" eb="4">
      <t>キジュン</t>
    </rPh>
    <phoneticPr fontId="2"/>
  </si>
  <si>
    <t>　ESD</t>
    <phoneticPr fontId="2"/>
  </si>
  <si>
    <t>　TSD</t>
    <phoneticPr fontId="2"/>
  </si>
  <si>
    <t xml:space="preserve">  Endoscopic Solutions Division</t>
    <phoneticPr fontId="2"/>
  </si>
  <si>
    <t xml:space="preserve">  Medical</t>
    <phoneticPr fontId="2"/>
  </si>
  <si>
    <t xml:space="preserve">  Endoscopic Solutions Division</t>
    <phoneticPr fontId="2"/>
  </si>
  <si>
    <t>　Therapeutic Solutions Division</t>
    <phoneticPr fontId="2"/>
  </si>
  <si>
    <t>―</t>
    <phoneticPr fontId="2"/>
  </si>
  <si>
    <t>―</t>
    <phoneticPr fontId="2"/>
  </si>
  <si>
    <r>
      <t xml:space="preserve">2020年3月期
</t>
    </r>
    <r>
      <rPr>
        <sz val="12"/>
        <color indexed="12"/>
        <rFont val="Meiryo UI"/>
        <family val="3"/>
        <charset val="128"/>
      </rPr>
      <t>FY2020</t>
    </r>
    <phoneticPr fontId="2"/>
  </si>
  <si>
    <t xml:space="preserve">  Therapeutic Solutions Division</t>
    <phoneticPr fontId="2"/>
  </si>
  <si>
    <t>　　　研究開発支出の状況</t>
    <rPh sb="3" eb="5">
      <t>ケンキュウ</t>
    </rPh>
    <rPh sb="5" eb="7">
      <t>カイハツ</t>
    </rPh>
    <rPh sb="7" eb="9">
      <t>シシュツ</t>
    </rPh>
    <rPh sb="10" eb="12">
      <t>ジョウキョウ</t>
    </rPh>
    <phoneticPr fontId="2"/>
  </si>
  <si>
    <t>　　　資本的支出の状況</t>
    <rPh sb="3" eb="6">
      <t>シホンテキ</t>
    </rPh>
    <rPh sb="6" eb="8">
      <t>シシュツ</t>
    </rPh>
    <rPh sb="9" eb="11">
      <t>ジョウキョウ</t>
    </rPh>
    <phoneticPr fontId="2"/>
  </si>
  <si>
    <t>研究開発支出</t>
    <rPh sb="0" eb="2">
      <t>ケンキュウ</t>
    </rPh>
    <rPh sb="2" eb="4">
      <t>カイハツ</t>
    </rPh>
    <rPh sb="4" eb="6">
      <t>シシュツ</t>
    </rPh>
    <phoneticPr fontId="2"/>
  </si>
  <si>
    <t>資本的支出</t>
    <rPh sb="0" eb="3">
      <t>シホンテキ</t>
    </rPh>
    <rPh sb="3" eb="5">
      <t>シシュツ</t>
    </rPh>
    <phoneticPr fontId="2"/>
  </si>
  <si>
    <t>ー</t>
    <phoneticPr fontId="2"/>
  </si>
  <si>
    <r>
      <rPr>
        <sz val="12"/>
        <color indexed="12"/>
        <rFont val="Meiryo UI"/>
        <family val="3"/>
        <charset val="128"/>
      </rPr>
      <t>FY2020</t>
    </r>
    <r>
      <rPr>
        <sz val="12"/>
        <rFont val="Meiryo UI"/>
        <family val="3"/>
        <charset val="128"/>
      </rPr>
      <t xml:space="preserve">
（4-3月）</t>
    </r>
    <rPh sb="11" eb="12">
      <t>ガツ</t>
    </rPh>
    <phoneticPr fontId="2"/>
  </si>
  <si>
    <r>
      <t xml:space="preserve">2021年3月期
</t>
    </r>
    <r>
      <rPr>
        <sz val="12"/>
        <color indexed="12"/>
        <rFont val="Meiryo UI"/>
        <family val="3"/>
        <charset val="128"/>
      </rPr>
      <t>FY2021</t>
    </r>
    <phoneticPr fontId="2"/>
  </si>
  <si>
    <r>
      <rPr>
        <sz val="12"/>
        <color indexed="12"/>
        <rFont val="Meiryo UI"/>
        <family val="3"/>
        <charset val="128"/>
      </rPr>
      <t>FY2021</t>
    </r>
    <r>
      <rPr>
        <sz val="12"/>
        <rFont val="Meiryo UI"/>
        <family val="3"/>
        <charset val="128"/>
      </rPr>
      <t xml:space="preserve">
（4-3月）</t>
    </r>
    <rPh sb="11" eb="12">
      <t>ガツ</t>
    </rPh>
    <phoneticPr fontId="2"/>
  </si>
  <si>
    <t>　⾮継続事業</t>
    <phoneticPr fontId="2"/>
  </si>
  <si>
    <t>　Discontinued Operation</t>
    <phoneticPr fontId="2"/>
  </si>
  <si>
    <t>EBITDA Margin</t>
    <phoneticPr fontId="2"/>
  </si>
  <si>
    <t>Depreciation and amortization</t>
    <phoneticPr fontId="2"/>
  </si>
  <si>
    <t>ー</t>
    <phoneticPr fontId="2"/>
  </si>
  <si>
    <t>―</t>
  </si>
  <si>
    <t>FY2020
（4-3月）</t>
    <rPh sb="11" eb="12">
      <t>ガツ</t>
    </rPh>
    <phoneticPr fontId="2"/>
  </si>
  <si>
    <t>Operating profit</t>
    <phoneticPr fontId="2"/>
  </si>
  <si>
    <t>　（参考）映像</t>
    <rPh sb="5" eb="7">
      <t>エイゾウ</t>
    </rPh>
    <phoneticPr fontId="2"/>
  </si>
  <si>
    <t xml:space="preserve">※FY2021Q2より映像事業を⾮継続事業に分類したことに伴い、FY2020Q1、Q2、Q3、Q4、通期、FY2021Q1の数値は継続事業の⾦額を表⽰しています。
</t>
    <rPh sb="29" eb="30">
      <t>トモナ</t>
    </rPh>
    <phoneticPr fontId="2"/>
  </si>
  <si>
    <t>ー</t>
    <phoneticPr fontId="2"/>
  </si>
  <si>
    <t xml:space="preserve">　　　Consolidated Cash Flows </t>
    <phoneticPr fontId="2"/>
  </si>
  <si>
    <r>
      <t xml:space="preserve">2022年3月期
</t>
    </r>
    <r>
      <rPr>
        <sz val="12"/>
        <color indexed="12"/>
        <rFont val="Meiryo UI"/>
        <family val="3"/>
        <charset val="128"/>
      </rPr>
      <t>FY2022</t>
    </r>
    <phoneticPr fontId="2"/>
  </si>
  <si>
    <r>
      <rPr>
        <sz val="12"/>
        <color indexed="12"/>
        <rFont val="Meiryo UI"/>
        <family val="3"/>
        <charset val="128"/>
      </rPr>
      <t>FY2022</t>
    </r>
    <r>
      <rPr>
        <sz val="12"/>
        <rFont val="Meiryo UI"/>
        <family val="3"/>
        <charset val="128"/>
      </rPr>
      <t xml:space="preserve">
（4-3月）</t>
    </r>
    <rPh sb="11" eb="12">
      <t>ガツ</t>
    </rPh>
    <phoneticPr fontId="2"/>
  </si>
  <si>
    <t>※FY2021Q2より映像事業を⾮継続事業に分類したことに伴い、FY2020Q1、Q2、Q3、Q4、通期、FY2021Q1の数値も組み替えて継続事業の⾦額を表⽰しています。</t>
    <rPh sb="29" eb="30">
      <t>トモナ</t>
    </rPh>
    <rPh sb="50" eb="52">
      <t>ツウキ</t>
    </rPh>
    <phoneticPr fontId="2"/>
  </si>
  <si>
    <r>
      <t xml:space="preserve">2021年3月期 (気管支鏡の数値を組み替え後の実績）
</t>
    </r>
    <r>
      <rPr>
        <sz val="12"/>
        <color rgb="FF0000CC"/>
        <rFont val="Meiryo UI"/>
        <family val="3"/>
        <charset val="128"/>
      </rPr>
      <t>FY2021 (The figures after restated the revenue of bronchoscopes)</t>
    </r>
    <phoneticPr fontId="2"/>
  </si>
  <si>
    <t>※FY2022より、内視鏡事業の消化器内視鏡分野に分類していた気管⽀鏡につきまして、治療機器事業の呼吸器科に移管しています。これに伴い、上表ではFY2021Q1、Q2、Q3、Q4、通期の組替前・組替後の数値を表⽰しています。</t>
    <phoneticPr fontId="2"/>
  </si>
  <si>
    <t xml:space="preserve">*From FY2022, bronchoscopes, which were classified in the gastrointestinal endoscope segment of ESD, have been transferred into the respiratory segment of TSD.
 Accordingly, figures in the above table are before and after restatement for FY2021Q1, Q2, Q3, Q4, total. </t>
    <phoneticPr fontId="2"/>
  </si>
  <si>
    <t>―</t>
    <phoneticPr fontId="2"/>
  </si>
  <si>
    <t>ー</t>
    <phoneticPr fontId="2"/>
  </si>
  <si>
    <t>ー</t>
    <phoneticPr fontId="2"/>
  </si>
  <si>
    <t>―</t>
    <phoneticPr fontId="2"/>
  </si>
  <si>
    <r>
      <t xml:space="preserve">2023年3月期
</t>
    </r>
    <r>
      <rPr>
        <sz val="12"/>
        <color indexed="12"/>
        <rFont val="Meiryo UI"/>
        <family val="3"/>
        <charset val="128"/>
      </rPr>
      <t>FY2023</t>
    </r>
    <phoneticPr fontId="2"/>
  </si>
  <si>
    <r>
      <rPr>
        <sz val="12"/>
        <color indexed="12"/>
        <rFont val="Meiryo UI"/>
        <family val="3"/>
        <charset val="128"/>
      </rPr>
      <t>FY2023</t>
    </r>
    <r>
      <rPr>
        <sz val="12"/>
        <rFont val="Meiryo UI"/>
        <family val="3"/>
        <charset val="128"/>
      </rPr>
      <t xml:space="preserve">
（4-3月）</t>
    </r>
    <rPh sb="11" eb="12">
      <t>ガツ</t>
    </rPh>
    <phoneticPr fontId="2"/>
  </si>
  <si>
    <t xml:space="preserve"> (ref) Imaging</t>
    <phoneticPr fontId="2"/>
  </si>
  <si>
    <t xml:space="preserve"> (ref) Scientific Solutions</t>
    <phoneticPr fontId="2"/>
  </si>
  <si>
    <t>　（参考）科学</t>
    <rPh sb="5" eb="7">
      <t>カガク</t>
    </rPh>
    <phoneticPr fontId="2"/>
  </si>
  <si>
    <t xml:space="preserve">※FY2023Q2より科学事業を⾮継続事業に分類したことに伴い、FY2022Q1、Q2、Q3、Q4、通期、FY2023Q1の数値は継続事業の⾦額を表⽰しています。
</t>
    <rPh sb="11" eb="13">
      <t>カガク</t>
    </rPh>
    <rPh sb="29" eb="30">
      <t>トモナ</t>
    </rPh>
    <phoneticPr fontId="2"/>
  </si>
  <si>
    <t>※FY2023Q2より科学事業を⾮継続事業に分類したことに伴い、FY2022Q1、Q2、Q3、Q4、通期、FY2023Q1の数値も組み替えて継続事業の⾦額を表⽰しています。</t>
    <rPh sb="11" eb="13">
      <t>カガク</t>
    </rPh>
    <rPh sb="29" eb="30">
      <t>トモナ</t>
    </rPh>
    <rPh sb="50" eb="52">
      <t>ツウキ</t>
    </rPh>
    <phoneticPr fontId="2"/>
  </si>
  <si>
    <t xml:space="preserve">*From FY2021Q2, Imaging Business has been reclassified as a discontinued operation. Accordingly, we restated figures for FY2020Q1, Q2, Q3, Q4, total, and FY2021Q1 to be related to continuing operations only. </t>
    <phoneticPr fontId="2"/>
  </si>
  <si>
    <t xml:space="preserve">*From FY2023Q2, Scientific Solutions Business has been reclassified as a discontinued operation. Accordingly, we restated figures for FY2022Q1, Q2, Q3, Q4, total, and FY2023Q1 to be related to continuing operations only. </t>
    <phoneticPr fontId="2"/>
  </si>
  <si>
    <t>※FY2023Q2より科学事業を⾮継続事業に分類したことに伴い、FY2022Q3、Q4、totalの数値も組み替えて表⽰しています。</t>
    <phoneticPr fontId="2"/>
  </si>
  <si>
    <t>*From FY2023Q2, Scientific Solutions Business has been reclassified as a discontinued operation. Accordingly, we restated figures for FY2022Q3, Q4 and total.</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</si>
</sst>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
    <numFmt numFmtId="178" formatCode="#,##0_);[Red]\(#,##0\)"/>
    <numFmt numFmtId="179" formatCode="#,##0_ ;[Red]\-#,##0\ "/>
  </numFmts>
  <fonts count="16" x14ac:knownFonts="1">
    <font>
      <sz val="11"/>
      <name val="ＭＳ Ｐゴシック"/>
      <family val="3"/>
      <charset val="128"/>
    </font>
    <font>
      <sz val="11"/>
      <name val="ＭＳ Ｐゴシック"/>
      <family val="3"/>
      <charset val="128"/>
    </font>
    <font>
      <sz val="6"/>
      <name val="ＭＳ Ｐゴシック"/>
      <family val="3"/>
      <charset val="128"/>
    </font>
    <font>
      <sz val="12"/>
      <name val="Arial"/>
      <family val="2"/>
    </font>
    <font>
      <b/>
      <i/>
      <sz val="14"/>
      <name val="Meiryo UI"/>
      <family val="3"/>
      <charset val="128"/>
    </font>
    <font>
      <b/>
      <i/>
      <sz val="14"/>
      <color indexed="12"/>
      <name val="Meiryo UI"/>
      <family val="3"/>
      <charset val="128"/>
    </font>
    <font>
      <sz val="12"/>
      <name val="Meiryo UI"/>
      <family val="3"/>
      <charset val="128"/>
    </font>
    <font>
      <b/>
      <i/>
      <sz val="14"/>
      <color indexed="8"/>
      <name val="Meiryo UI"/>
      <family val="3"/>
      <charset val="128"/>
    </font>
    <font>
      <b/>
      <i/>
      <sz val="12"/>
      <name val="Meiryo UI"/>
      <family val="3"/>
      <charset val="128"/>
    </font>
    <font>
      <sz val="12"/>
      <color indexed="8"/>
      <name val="Meiryo UI"/>
      <family val="3"/>
      <charset val="128"/>
    </font>
    <font>
      <sz val="12"/>
      <color indexed="12"/>
      <name val="Meiryo UI"/>
      <family val="3"/>
      <charset val="128"/>
    </font>
    <font>
      <b/>
      <i/>
      <sz val="14"/>
      <color rgb="FF0000CC"/>
      <name val="Meiryo UI"/>
      <family val="3"/>
      <charset val="128"/>
    </font>
    <font>
      <sz val="12"/>
      <color rgb="FF0000CC"/>
      <name val="Meiryo UI"/>
      <family val="3"/>
      <charset val="128"/>
    </font>
    <font>
      <sz val="12"/>
      <color rgb="FF0000CC"/>
      <name val="Arial"/>
      <family val="2"/>
    </font>
    <font>
      <sz val="11"/>
      <name val="Meiryo UI"/>
      <family val="3"/>
      <charset val="128"/>
    </font>
    <font>
      <sz val="11"/>
      <color rgb="FF0000CC"/>
      <name val="Meiryo UI"/>
      <family val="3"/>
      <charset val="128"/>
    </font>
  </fonts>
  <fills count="3">
    <fill>
      <patternFill patternType="none"/>
    </fill>
    <fill>
      <patternFill patternType="gray125"/>
    </fill>
    <fill>
      <patternFill patternType="solid">
        <fgColor theme="0" tint="-0.14999847407452621"/>
        <bgColor indexed="64"/>
      </patternFill>
    </fill>
  </fills>
  <borders count="147">
    <border>
      <left/>
      <right/>
      <top/>
      <bottom/>
      <diagonal/>
    </border>
    <border>
      <left/>
      <right/>
      <top style="thin">
        <color indexed="64"/>
      </top>
      <bottom style="hair">
        <color indexed="64"/>
      </bottom>
      <diagonal/>
    </border>
    <border>
      <left/>
      <right/>
      <top style="thin">
        <color indexed="64"/>
      </top>
      <bottom/>
      <diagonal/>
    </border>
    <border>
      <left/>
      <right style="thin">
        <color indexed="64"/>
      </right>
      <top style="thin">
        <color indexed="64"/>
      </top>
      <bottom style="hair">
        <color indexed="64"/>
      </bottom>
      <diagonal/>
    </border>
    <border>
      <left/>
      <right/>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diagonal/>
    </border>
    <border>
      <left/>
      <right style="thin">
        <color indexed="64"/>
      </right>
      <top/>
      <bottom style="hair">
        <color indexed="64"/>
      </bottom>
      <diagonal/>
    </border>
    <border>
      <left/>
      <right style="medium">
        <color indexed="64"/>
      </right>
      <top style="thin">
        <color indexed="64"/>
      </top>
      <bottom/>
      <diagonal/>
    </border>
    <border>
      <left style="hair">
        <color indexed="64"/>
      </left>
      <right/>
      <top/>
      <bottom style="medium">
        <color indexed="64"/>
      </bottom>
      <diagonal/>
    </border>
    <border>
      <left style="hair">
        <color indexed="64"/>
      </left>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bottom/>
      <diagonal/>
    </border>
    <border>
      <left style="thin">
        <color indexed="64"/>
      </left>
      <right/>
      <top/>
      <bottom/>
      <diagonal/>
    </border>
    <border>
      <left style="hair">
        <color indexed="64"/>
      </left>
      <right style="hair">
        <color indexed="64"/>
      </right>
      <top style="medium">
        <color indexed="64"/>
      </top>
      <bottom/>
      <diagonal/>
    </border>
    <border>
      <left style="thin">
        <color indexed="64"/>
      </left>
      <right style="hair">
        <color indexed="64"/>
      </right>
      <top style="medium">
        <color indexed="64"/>
      </top>
      <bottom/>
      <diagonal/>
    </border>
    <border>
      <left/>
      <right style="thin">
        <color indexed="64"/>
      </right>
      <top/>
      <bottom/>
      <diagonal/>
    </border>
    <border>
      <left style="hair">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right style="hair">
        <color indexed="64"/>
      </right>
      <top style="medium">
        <color indexed="64"/>
      </top>
      <bottom/>
      <diagonal/>
    </border>
    <border>
      <left style="hair">
        <color indexed="64"/>
      </left>
      <right/>
      <top/>
      <bottom/>
      <diagonal/>
    </border>
    <border>
      <left style="hair">
        <color indexed="64"/>
      </left>
      <right style="thin">
        <color indexed="64"/>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hair">
        <color indexed="64"/>
      </left>
      <right style="hair">
        <color indexed="64"/>
      </right>
      <top/>
      <bottom/>
      <diagonal/>
    </border>
    <border>
      <left style="thin">
        <color indexed="64"/>
      </left>
      <right style="hair">
        <color indexed="64"/>
      </right>
      <top/>
      <bottom/>
      <diagonal/>
    </border>
    <border>
      <left/>
      <right style="hair">
        <color indexed="64"/>
      </right>
      <top/>
      <bottom/>
      <diagonal/>
    </border>
    <border>
      <left style="hair">
        <color indexed="64"/>
      </left>
      <right style="thin">
        <color indexed="64"/>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style="hair">
        <color indexed="64"/>
      </left>
      <right style="hair">
        <color indexed="64"/>
      </right>
      <top/>
      <bottom style="medium">
        <color indexed="64"/>
      </bottom>
      <diagonal/>
    </border>
    <border>
      <left style="thin">
        <color indexed="64"/>
      </left>
      <right style="hair">
        <color indexed="64"/>
      </right>
      <top/>
      <bottom style="medium">
        <color indexed="64"/>
      </bottom>
      <diagonal/>
    </border>
    <border>
      <left/>
      <right style="thin">
        <color indexed="64"/>
      </right>
      <top/>
      <bottom style="medium">
        <color indexed="64"/>
      </bottom>
      <diagonal/>
    </border>
    <border>
      <left/>
      <right style="hair">
        <color indexed="64"/>
      </right>
      <top/>
      <bottom style="medium">
        <color indexed="64"/>
      </bottom>
      <diagonal/>
    </border>
    <border>
      <left style="hair">
        <color indexed="64"/>
      </left>
      <right style="thin">
        <color indexed="64"/>
      </right>
      <top/>
      <bottom style="medium">
        <color indexed="64"/>
      </bottom>
      <diagonal/>
    </border>
    <border>
      <left/>
      <right style="medium">
        <color indexed="64"/>
      </right>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medium">
        <color indexed="64"/>
      </right>
      <top style="medium">
        <color indexed="64"/>
      </top>
      <bottom/>
      <diagonal/>
    </border>
    <border>
      <left style="hair">
        <color indexed="64"/>
      </left>
      <right style="medium">
        <color indexed="64"/>
      </right>
      <top/>
      <bottom/>
      <diagonal/>
    </border>
    <border>
      <left style="hair">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double">
        <color indexed="64"/>
      </bottom>
      <diagonal/>
    </border>
    <border>
      <left style="medium">
        <color indexed="64"/>
      </left>
      <right/>
      <top style="double">
        <color indexed="64"/>
      </top>
      <bottom style="thin">
        <color indexed="64"/>
      </bottom>
      <diagonal/>
    </border>
    <border>
      <left/>
      <right style="thin">
        <color indexed="64"/>
      </right>
      <top/>
      <bottom style="double">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hair">
        <color indexed="64"/>
      </left>
      <right style="hair">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top style="thin">
        <color indexed="64"/>
      </top>
      <bottom style="medium">
        <color indexed="64"/>
      </bottom>
      <diagonal/>
    </border>
    <border>
      <left style="hair">
        <color indexed="64"/>
      </left>
      <right style="hair">
        <color indexed="64"/>
      </right>
      <top style="double">
        <color indexed="64"/>
      </top>
      <bottom style="thin">
        <color indexed="64"/>
      </bottom>
      <diagonal/>
    </border>
    <border>
      <left style="hair">
        <color indexed="64"/>
      </left>
      <right style="hair">
        <color indexed="64"/>
      </right>
      <top/>
      <bottom style="double">
        <color indexed="64"/>
      </bottom>
      <diagonal/>
    </border>
    <border>
      <left style="hair">
        <color indexed="64"/>
      </left>
      <right style="thin">
        <color indexed="64"/>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top style="thin">
        <color indexed="64"/>
      </top>
      <bottom/>
      <diagonal/>
    </border>
    <border>
      <left style="thin">
        <color indexed="64"/>
      </left>
      <right style="hair">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right style="hair">
        <color indexed="64"/>
      </right>
      <top style="double">
        <color indexed="64"/>
      </top>
      <bottom style="thin">
        <color indexed="64"/>
      </bottom>
      <diagonal/>
    </border>
    <border>
      <left style="hair">
        <color indexed="64"/>
      </left>
      <right/>
      <top style="double">
        <color indexed="64"/>
      </top>
      <bottom style="thin">
        <color indexed="64"/>
      </bottom>
      <diagonal/>
    </border>
    <border>
      <left/>
      <right style="hair">
        <color indexed="64"/>
      </right>
      <top/>
      <bottom style="double">
        <color indexed="64"/>
      </bottom>
      <diagonal/>
    </border>
    <border>
      <left style="hair">
        <color indexed="64"/>
      </left>
      <right/>
      <top/>
      <bottom style="double">
        <color indexed="64"/>
      </bottom>
      <diagonal/>
    </border>
    <border>
      <left style="thin">
        <color indexed="64"/>
      </left>
      <right style="hair">
        <color indexed="64"/>
      </right>
      <top/>
      <bottom style="double">
        <color indexed="64"/>
      </bottom>
      <diagonal/>
    </border>
    <border>
      <left style="thin">
        <color indexed="64"/>
      </left>
      <right style="hair">
        <color indexed="64"/>
      </right>
      <top style="double">
        <color indexed="64"/>
      </top>
      <bottom style="thin">
        <color indexed="64"/>
      </bottom>
      <diagonal/>
    </border>
    <border>
      <left/>
      <right style="hair">
        <color indexed="64"/>
      </right>
      <top style="thin">
        <color indexed="64"/>
      </top>
      <bottom/>
      <diagonal/>
    </border>
    <border>
      <left style="hair">
        <color indexed="64"/>
      </left>
      <right style="thin">
        <color indexed="64"/>
      </right>
      <top style="double">
        <color indexed="64"/>
      </top>
      <bottom style="thin">
        <color indexed="64"/>
      </bottom>
      <diagonal/>
    </border>
    <border>
      <left style="hair">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double">
        <color indexed="64"/>
      </top>
      <bottom style="thin">
        <color indexed="64"/>
      </bottom>
      <diagonal/>
    </border>
    <border>
      <left style="medium">
        <color indexed="64"/>
      </left>
      <right/>
      <top style="medium">
        <color indexed="64"/>
      </top>
      <bottom style="thin">
        <color indexed="64"/>
      </bottom>
      <diagonal/>
    </border>
    <border>
      <left/>
      <right style="hair">
        <color theme="1"/>
      </right>
      <top/>
      <bottom style="hair">
        <color indexed="64"/>
      </bottom>
      <diagonal/>
    </border>
    <border>
      <left style="hair">
        <color indexed="64"/>
      </left>
      <right style="hair">
        <color theme="1"/>
      </right>
      <top style="hair">
        <color indexed="64"/>
      </top>
      <bottom style="medium">
        <color indexed="64"/>
      </bottom>
      <diagonal/>
    </border>
    <border>
      <left style="hair">
        <color theme="1"/>
      </left>
      <right/>
      <top/>
      <bottom/>
      <diagonal/>
    </border>
    <border>
      <left style="hair">
        <color theme="1"/>
      </left>
      <right/>
      <top style="medium">
        <color indexed="64"/>
      </top>
      <bottom/>
      <diagonal/>
    </border>
    <border>
      <left style="hair">
        <color theme="1"/>
      </left>
      <right style="hair">
        <color theme="1"/>
      </right>
      <top style="medium">
        <color indexed="64"/>
      </top>
      <bottom/>
      <diagonal/>
    </border>
    <border>
      <left style="hair">
        <color theme="1"/>
      </left>
      <right style="hair">
        <color theme="1"/>
      </right>
      <top/>
      <bottom/>
      <diagonal/>
    </border>
    <border>
      <left style="hair">
        <color theme="1"/>
      </left>
      <right/>
      <top/>
      <bottom style="medium">
        <color theme="1"/>
      </bottom>
      <diagonal/>
    </border>
    <border>
      <left style="hair">
        <color theme="1"/>
      </left>
      <right style="hair">
        <color theme="1"/>
      </right>
      <top/>
      <bottom style="medium">
        <color theme="1"/>
      </bottom>
      <diagonal/>
    </border>
    <border>
      <left style="hair">
        <color theme="1"/>
      </left>
      <right/>
      <top/>
      <bottom style="medium">
        <color indexed="64"/>
      </bottom>
      <diagonal/>
    </border>
    <border>
      <left style="hair">
        <color theme="1"/>
      </left>
      <right style="hair">
        <color theme="1"/>
      </right>
      <top/>
      <bottom style="medium">
        <color indexed="64"/>
      </bottom>
      <diagonal/>
    </border>
    <border>
      <left/>
      <right style="hair">
        <color theme="1"/>
      </right>
      <top style="medium">
        <color indexed="64"/>
      </top>
      <bottom/>
      <diagonal/>
    </border>
    <border>
      <left style="hair">
        <color theme="1"/>
      </left>
      <right style="thin">
        <color indexed="64"/>
      </right>
      <top style="double">
        <color indexed="64"/>
      </top>
      <bottom style="thin">
        <color indexed="64"/>
      </bottom>
      <diagonal/>
    </border>
    <border>
      <left/>
      <right style="hair">
        <color theme="1"/>
      </right>
      <top/>
      <bottom/>
      <diagonal/>
    </border>
    <border>
      <left style="hair">
        <color theme="1"/>
      </left>
      <right/>
      <top style="double">
        <color indexed="64"/>
      </top>
      <bottom style="thin">
        <color indexed="64"/>
      </bottom>
      <diagonal/>
    </border>
    <border>
      <left/>
      <right style="hair">
        <color theme="1"/>
      </right>
      <top style="double">
        <color indexed="64"/>
      </top>
      <bottom style="thin">
        <color indexed="64"/>
      </bottom>
      <diagonal/>
    </border>
    <border>
      <left/>
      <right style="hair">
        <color theme="1"/>
      </right>
      <top/>
      <bottom style="medium">
        <color indexed="64"/>
      </bottom>
      <diagonal/>
    </border>
    <border>
      <left style="hair">
        <color theme="1"/>
      </left>
      <right style="thin">
        <color indexed="64"/>
      </right>
      <top style="medium">
        <color indexed="64"/>
      </top>
      <bottom/>
      <diagonal/>
    </border>
    <border>
      <left style="hair">
        <color theme="1"/>
      </left>
      <right style="thin">
        <color indexed="64"/>
      </right>
      <top/>
      <bottom/>
      <diagonal/>
    </border>
    <border>
      <left/>
      <right style="medium">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medium">
        <color indexed="64"/>
      </left>
      <right/>
      <top style="thin">
        <color indexed="64"/>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hair">
        <color indexed="64"/>
      </bottom>
      <diagonal/>
    </border>
    <border>
      <left style="thin">
        <color indexed="64"/>
      </left>
      <right/>
      <top style="medium">
        <color indexed="64"/>
      </top>
      <bottom style="medium">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style="thin">
        <color indexed="64"/>
      </right>
      <top style="medium">
        <color indexed="64"/>
      </top>
      <bottom style="medium">
        <color indexed="64"/>
      </bottom>
      <diagonal/>
    </border>
    <border>
      <left style="hair">
        <color theme="1"/>
      </left>
      <right/>
      <top style="thin">
        <color indexed="64"/>
      </top>
      <bottom/>
      <diagonal/>
    </border>
    <border>
      <left style="hair">
        <color theme="1"/>
      </left>
      <right/>
      <top style="thin">
        <color indexed="64"/>
      </top>
      <bottom style="medium">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medium">
        <color indexed="64"/>
      </right>
      <top style="medium">
        <color indexed="64"/>
      </top>
      <bottom/>
      <diagonal style="thin">
        <color indexed="64"/>
      </diagonal>
    </border>
    <border diagonalDown="1">
      <left style="medium">
        <color indexed="64"/>
      </left>
      <right/>
      <top/>
      <bottom/>
      <diagonal style="thin">
        <color indexed="64"/>
      </diagonal>
    </border>
    <border diagonalDown="1">
      <left/>
      <right/>
      <top/>
      <bottom/>
      <diagonal style="thin">
        <color indexed="64"/>
      </diagonal>
    </border>
    <border diagonalDown="1">
      <left/>
      <right style="medium">
        <color indexed="64"/>
      </right>
      <top/>
      <bottom/>
      <diagonal style="thin">
        <color indexed="64"/>
      </diagonal>
    </border>
    <border diagonalDown="1">
      <left style="medium">
        <color indexed="64"/>
      </left>
      <right/>
      <top/>
      <bottom style="medium">
        <color indexed="64"/>
      </bottom>
      <diagonal style="thin">
        <color indexed="64"/>
      </diagonal>
    </border>
    <border diagonalDown="1">
      <left/>
      <right/>
      <top/>
      <bottom style="medium">
        <color indexed="64"/>
      </bottom>
      <diagonal style="thin">
        <color indexed="64"/>
      </diagonal>
    </border>
    <border diagonalDown="1">
      <left/>
      <right style="medium">
        <color indexed="64"/>
      </right>
      <top/>
      <bottom style="medium">
        <color indexed="64"/>
      </bottom>
      <diagonal style="thin">
        <color indexed="64"/>
      </diagonal>
    </border>
    <border>
      <left/>
      <right style="hair">
        <color theme="1"/>
      </right>
      <top style="thin">
        <color indexed="64"/>
      </top>
      <bottom style="medium">
        <color indexed="64"/>
      </bottom>
      <diagonal/>
    </border>
    <border>
      <left style="hair">
        <color theme="1"/>
      </left>
      <right style="hair">
        <color indexed="64"/>
      </right>
      <top style="medium">
        <color indexed="64"/>
      </top>
      <bottom/>
      <diagonal/>
    </border>
    <border>
      <left style="hair">
        <color theme="1"/>
      </left>
      <right style="hair">
        <color indexed="64"/>
      </right>
      <top/>
      <bottom/>
      <diagonal/>
    </border>
    <border>
      <left style="hair">
        <color theme="1"/>
      </left>
      <right style="hair">
        <color indexed="64"/>
      </right>
      <top/>
      <bottom style="medium">
        <color theme="1"/>
      </bottom>
      <diagonal/>
    </border>
    <border>
      <left style="hair">
        <color theme="1"/>
      </left>
      <right style="hair">
        <color indexed="64"/>
      </right>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s>
  <cellStyleXfs count="3">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628">
    <xf numFmtId="0" fontId="0" fillId="0" borderId="0" xfId="0">
      <alignment vertical="center"/>
    </xf>
    <xf numFmtId="0" fontId="4" fillId="0" borderId="0" xfId="0" applyFont="1" applyAlignment="1">
      <alignment vertical="center"/>
    </xf>
    <xf numFmtId="0" fontId="11" fillId="0" borderId="0" xfId="0" applyFont="1" applyAlignment="1">
      <alignment vertical="center"/>
    </xf>
    <xf numFmtId="38" fontId="6" fillId="0" borderId="0" xfId="2" applyFont="1" applyBorder="1">
      <alignment vertical="center"/>
    </xf>
    <xf numFmtId="0" fontId="7" fillId="0" borderId="0" xfId="0" applyFont="1">
      <alignment vertical="center"/>
    </xf>
    <xf numFmtId="0" fontId="5" fillId="0" borderId="0" xfId="0" applyFont="1">
      <alignment vertical="center"/>
    </xf>
    <xf numFmtId="0" fontId="8" fillId="0" borderId="0" xfId="0" applyFont="1" applyAlignment="1">
      <alignment vertical="center"/>
    </xf>
    <xf numFmtId="0" fontId="6" fillId="0" borderId="0" xfId="0" applyFont="1">
      <alignment vertical="center"/>
    </xf>
    <xf numFmtId="0" fontId="3" fillId="0" borderId="0" xfId="0" applyFont="1">
      <alignment vertical="center"/>
    </xf>
    <xf numFmtId="176" fontId="9" fillId="0" borderId="0" xfId="0" applyNumberFormat="1" applyFont="1" applyAlignment="1">
      <alignment horizontal="right" vertical="center"/>
    </xf>
    <xf numFmtId="0" fontId="6" fillId="0" borderId="0" xfId="0" applyFont="1" applyAlignment="1">
      <alignment horizontal="center" vertical="center"/>
    </xf>
    <xf numFmtId="176" fontId="10" fillId="0" borderId="0" xfId="0" applyNumberFormat="1" applyFont="1" applyAlignment="1">
      <alignment horizontal="right"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wrapText="1"/>
    </xf>
    <xf numFmtId="0" fontId="6" fillId="2" borderId="93"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wrapText="1"/>
    </xf>
    <xf numFmtId="0" fontId="6" fillId="2" borderId="94" xfId="0" applyFont="1" applyFill="1" applyBorder="1" applyAlignment="1">
      <alignment horizontal="center" vertical="center"/>
    </xf>
    <xf numFmtId="0" fontId="6" fillId="2" borderId="14" xfId="0" applyFont="1" applyFill="1" applyBorder="1" applyAlignment="1">
      <alignment horizontal="center" vertical="center" wrapText="1"/>
    </xf>
    <xf numFmtId="0" fontId="6" fillId="0" borderId="15" xfId="0" applyFont="1" applyFill="1" applyBorder="1" applyAlignment="1">
      <alignment horizontal="left" vertical="center"/>
    </xf>
    <xf numFmtId="38" fontId="6" fillId="0" borderId="16" xfId="2" applyFont="1" applyFill="1" applyBorder="1" applyAlignment="1">
      <alignment vertical="center"/>
    </xf>
    <xf numFmtId="9" fontId="6" fillId="0" borderId="17" xfId="1" applyFont="1" applyFill="1" applyBorder="1" applyAlignment="1">
      <alignment vertical="center"/>
    </xf>
    <xf numFmtId="38" fontId="6" fillId="0" borderId="17" xfId="2" applyFont="1" applyFill="1" applyBorder="1" applyAlignment="1">
      <alignment vertical="center"/>
    </xf>
    <xf numFmtId="9" fontId="6" fillId="0" borderId="0" xfId="1" applyFont="1" applyFill="1" applyBorder="1" applyAlignment="1">
      <alignment vertical="center"/>
    </xf>
    <xf numFmtId="38" fontId="6" fillId="0" borderId="18" xfId="2" applyFont="1" applyFill="1" applyBorder="1" applyAlignment="1">
      <alignment vertical="center"/>
    </xf>
    <xf numFmtId="9" fontId="6" fillId="0" borderId="19" xfId="1" applyFont="1" applyFill="1" applyBorder="1" applyAlignment="1">
      <alignment vertical="center"/>
    </xf>
    <xf numFmtId="38" fontId="6" fillId="0" borderId="0" xfId="2" applyFont="1" applyFill="1" applyBorder="1" applyAlignment="1">
      <alignment vertical="center"/>
    </xf>
    <xf numFmtId="38" fontId="6" fillId="0" borderId="16" xfId="2" applyFont="1" applyFill="1" applyBorder="1">
      <alignment vertical="center"/>
    </xf>
    <xf numFmtId="9" fontId="6" fillId="0" borderId="17" xfId="1" applyFont="1" applyFill="1" applyBorder="1">
      <alignment vertical="center"/>
    </xf>
    <xf numFmtId="38" fontId="6" fillId="0" borderId="17" xfId="2" applyFont="1" applyFill="1" applyBorder="1">
      <alignment vertical="center"/>
    </xf>
    <xf numFmtId="9" fontId="6" fillId="0" borderId="20" xfId="1" applyFont="1" applyFill="1" applyBorder="1">
      <alignment vertical="center"/>
    </xf>
    <xf numFmtId="38" fontId="6" fillId="0" borderId="18" xfId="2" applyFont="1" applyFill="1" applyBorder="1">
      <alignment vertical="center"/>
    </xf>
    <xf numFmtId="38" fontId="6" fillId="0" borderId="21" xfId="2" applyFont="1" applyFill="1" applyBorder="1">
      <alignment vertical="center"/>
    </xf>
    <xf numFmtId="9" fontId="6" fillId="0" borderId="22" xfId="1" applyFont="1" applyFill="1" applyBorder="1">
      <alignment vertical="center"/>
    </xf>
    <xf numFmtId="9" fontId="6" fillId="0" borderId="23" xfId="1" applyFont="1" applyFill="1" applyBorder="1">
      <alignment vertical="center"/>
    </xf>
    <xf numFmtId="38" fontId="6" fillId="0" borderId="17" xfId="0" applyNumberFormat="1" applyFont="1" applyFill="1" applyBorder="1">
      <alignment vertical="center"/>
    </xf>
    <xf numFmtId="9" fontId="6" fillId="0" borderId="24" xfId="1" applyFont="1" applyFill="1" applyBorder="1">
      <alignment vertical="center"/>
    </xf>
    <xf numFmtId="38" fontId="6" fillId="0" borderId="24" xfId="2" applyFont="1" applyFill="1" applyBorder="1">
      <alignment vertical="center"/>
    </xf>
    <xf numFmtId="176" fontId="9" fillId="0" borderId="20" xfId="0" applyNumberFormat="1" applyFont="1" applyFill="1" applyBorder="1">
      <alignment vertical="center"/>
    </xf>
    <xf numFmtId="9" fontId="6" fillId="0" borderId="25" xfId="1" applyFont="1" applyFill="1" applyBorder="1">
      <alignment vertical="center"/>
    </xf>
    <xf numFmtId="38" fontId="6" fillId="0" borderId="18" xfId="2" applyFont="1" applyFill="1" applyBorder="1" applyAlignment="1">
      <alignment horizontal="right" vertical="center"/>
    </xf>
    <xf numFmtId="9" fontId="6" fillId="0" borderId="26" xfId="1" applyFont="1" applyFill="1" applyBorder="1">
      <alignment vertical="center"/>
    </xf>
    <xf numFmtId="38" fontId="6" fillId="0" borderId="95" xfId="2" applyFont="1" applyFill="1" applyBorder="1">
      <alignment vertical="center"/>
    </xf>
    <xf numFmtId="176" fontId="9" fillId="0" borderId="96" xfId="0" applyNumberFormat="1" applyFont="1" applyFill="1" applyBorder="1">
      <alignment vertical="center"/>
    </xf>
    <xf numFmtId="9" fontId="6" fillId="0" borderId="97" xfId="1" applyFont="1" applyFill="1" applyBorder="1">
      <alignment vertical="center"/>
    </xf>
    <xf numFmtId="176" fontId="9" fillId="0" borderId="22" xfId="0" applyNumberFormat="1" applyFont="1" applyFill="1" applyBorder="1">
      <alignment vertical="center"/>
    </xf>
    <xf numFmtId="9" fontId="6" fillId="0" borderId="27" xfId="1" applyFont="1" applyFill="1" applyBorder="1">
      <alignment vertical="center"/>
    </xf>
    <xf numFmtId="9" fontId="6" fillId="0" borderId="28" xfId="1" applyFont="1" applyFill="1" applyBorder="1" applyAlignment="1">
      <alignment vertical="center"/>
    </xf>
    <xf numFmtId="38" fontId="6" fillId="0" borderId="28" xfId="2" applyFont="1" applyFill="1" applyBorder="1" applyAlignment="1">
      <alignment vertical="center"/>
    </xf>
    <xf numFmtId="38" fontId="6" fillId="0" borderId="29" xfId="2" applyFont="1" applyFill="1" applyBorder="1" applyAlignment="1">
      <alignment vertical="center"/>
    </xf>
    <xf numFmtId="9" fontId="6" fillId="0" borderId="28" xfId="1" applyFont="1" applyFill="1" applyBorder="1">
      <alignment vertical="center"/>
    </xf>
    <xf numFmtId="38" fontId="6" fillId="0" borderId="28" xfId="2" applyFont="1" applyFill="1" applyBorder="1">
      <alignment vertical="center"/>
    </xf>
    <xf numFmtId="38" fontId="6" fillId="0" borderId="29" xfId="2" applyFont="1" applyFill="1" applyBorder="1">
      <alignment vertical="center"/>
    </xf>
    <xf numFmtId="9" fontId="6" fillId="0" borderId="0" xfId="1" applyFont="1" applyFill="1" applyBorder="1">
      <alignment vertical="center"/>
    </xf>
    <xf numFmtId="9" fontId="6" fillId="0" borderId="30" xfId="1" applyFont="1" applyFill="1" applyBorder="1">
      <alignment vertical="center"/>
    </xf>
    <xf numFmtId="38" fontId="6" fillId="0" borderId="28" xfId="0" applyNumberFormat="1" applyFont="1" applyFill="1" applyBorder="1">
      <alignment vertical="center"/>
    </xf>
    <xf numFmtId="176" fontId="9" fillId="0" borderId="24" xfId="0" applyNumberFormat="1" applyFont="1" applyFill="1" applyBorder="1">
      <alignment vertical="center"/>
    </xf>
    <xf numFmtId="9" fontId="6" fillId="0" borderId="31" xfId="1" applyFont="1" applyFill="1" applyBorder="1">
      <alignment vertical="center"/>
    </xf>
    <xf numFmtId="9" fontId="6" fillId="0" borderId="19" xfId="1" applyFont="1" applyFill="1" applyBorder="1">
      <alignment vertical="center"/>
    </xf>
    <xf numFmtId="176" fontId="9" fillId="0" borderId="95" xfId="0" applyNumberFormat="1" applyFont="1" applyFill="1" applyBorder="1">
      <alignment vertical="center"/>
    </xf>
    <xf numFmtId="9" fontId="6" fillId="0" borderId="98" xfId="1" applyFont="1" applyFill="1" applyBorder="1">
      <alignment vertical="center"/>
    </xf>
    <xf numFmtId="176" fontId="9" fillId="0" borderId="0" xfId="0" applyNumberFormat="1" applyFont="1" applyFill="1" applyBorder="1">
      <alignment vertical="center"/>
    </xf>
    <xf numFmtId="9" fontId="6" fillId="0" borderId="32" xfId="1" applyFont="1" applyFill="1" applyBorder="1">
      <alignment vertical="center"/>
    </xf>
    <xf numFmtId="0" fontId="6" fillId="0" borderId="15" xfId="0" applyFont="1" applyBorder="1" applyAlignment="1">
      <alignment horizontal="left" vertical="center"/>
    </xf>
    <xf numFmtId="38" fontId="6" fillId="0" borderId="16" xfId="2" applyFont="1" applyFill="1" applyBorder="1" applyAlignment="1">
      <alignment vertical="center" wrapText="1"/>
    </xf>
    <xf numFmtId="9" fontId="6" fillId="0" borderId="28" xfId="1" applyFont="1" applyFill="1" applyBorder="1" applyAlignment="1">
      <alignment vertical="center" wrapText="1"/>
    </xf>
    <xf numFmtId="38" fontId="6" fillId="0" borderId="28" xfId="2" applyFont="1" applyFill="1" applyBorder="1" applyAlignment="1">
      <alignment vertical="center" wrapText="1"/>
    </xf>
    <xf numFmtId="9" fontId="6" fillId="0" borderId="0" xfId="1" applyFont="1" applyFill="1" applyBorder="1" applyAlignment="1">
      <alignment vertical="center" wrapText="1"/>
    </xf>
    <xf numFmtId="38" fontId="6" fillId="0" borderId="29" xfId="2" applyFont="1" applyFill="1" applyBorder="1" applyAlignment="1">
      <alignment vertical="center" wrapText="1"/>
    </xf>
    <xf numFmtId="9" fontId="6" fillId="0" borderId="19" xfId="1" applyFont="1" applyFill="1" applyBorder="1" applyAlignment="1">
      <alignment vertical="center" wrapText="1"/>
    </xf>
    <xf numFmtId="38" fontId="6" fillId="0" borderId="0" xfId="2" applyFont="1" applyFill="1" applyBorder="1" applyAlignment="1">
      <alignment vertical="center" wrapText="1"/>
    </xf>
    <xf numFmtId="0" fontId="6" fillId="0" borderId="33" xfId="0" applyFont="1" applyFill="1" applyBorder="1" applyAlignment="1">
      <alignment horizontal="left" vertical="center"/>
    </xf>
    <xf numFmtId="0" fontId="12" fillId="0" borderId="34" xfId="0" applyFont="1" applyFill="1" applyBorder="1" applyAlignment="1">
      <alignment horizontal="left" vertical="center" shrinkToFit="1"/>
    </xf>
    <xf numFmtId="38" fontId="6" fillId="0" borderId="35" xfId="2" applyFont="1" applyFill="1" applyBorder="1" applyAlignment="1">
      <alignment vertical="center" shrinkToFit="1"/>
    </xf>
    <xf numFmtId="9" fontId="6" fillId="0" borderId="36" xfId="1" applyFont="1" applyFill="1" applyBorder="1" applyAlignment="1">
      <alignment vertical="center" shrinkToFit="1"/>
    </xf>
    <xf numFmtId="38" fontId="6" fillId="0" borderId="36" xfId="2" applyFont="1" applyFill="1" applyBorder="1" applyAlignment="1">
      <alignment vertical="center" shrinkToFit="1"/>
    </xf>
    <xf numFmtId="9" fontId="6" fillId="0" borderId="34" xfId="1" applyFont="1" applyFill="1" applyBorder="1" applyAlignment="1">
      <alignment vertical="center" shrinkToFit="1"/>
    </xf>
    <xf numFmtId="38" fontId="6" fillId="0" borderId="37" xfId="2" applyFont="1" applyFill="1" applyBorder="1" applyAlignment="1">
      <alignment vertical="center" shrinkToFit="1"/>
    </xf>
    <xf numFmtId="9" fontId="6" fillId="0" borderId="38" xfId="1" applyFont="1" applyFill="1" applyBorder="1" applyAlignment="1">
      <alignment vertical="center" shrinkToFit="1"/>
    </xf>
    <xf numFmtId="38" fontId="6" fillId="0" borderId="34" xfId="2" applyFont="1" applyFill="1" applyBorder="1" applyAlignment="1">
      <alignment vertical="center" shrinkToFit="1"/>
    </xf>
    <xf numFmtId="38" fontId="6" fillId="0" borderId="35" xfId="2" applyFont="1" applyFill="1" applyBorder="1">
      <alignment vertical="center"/>
    </xf>
    <xf numFmtId="9" fontId="6" fillId="0" borderId="36" xfId="1" applyFont="1" applyFill="1" applyBorder="1">
      <alignment vertical="center"/>
    </xf>
    <xf numFmtId="38" fontId="6" fillId="0" borderId="36" xfId="2" applyFont="1" applyFill="1" applyBorder="1">
      <alignment vertical="center"/>
    </xf>
    <xf numFmtId="9" fontId="6" fillId="0" borderId="9" xfId="1" applyFont="1" applyFill="1" applyBorder="1">
      <alignment vertical="center"/>
    </xf>
    <xf numFmtId="38" fontId="6" fillId="0" borderId="37" xfId="2" applyFont="1" applyFill="1" applyBorder="1">
      <alignment vertical="center"/>
    </xf>
    <xf numFmtId="9" fontId="6" fillId="0" borderId="34" xfId="1" applyFont="1" applyFill="1" applyBorder="1">
      <alignment vertical="center"/>
    </xf>
    <xf numFmtId="9" fontId="6" fillId="0" borderId="39" xfId="1" applyFont="1" applyFill="1" applyBorder="1">
      <alignment vertical="center"/>
    </xf>
    <xf numFmtId="38" fontId="6" fillId="0" borderId="36" xfId="0" applyNumberFormat="1" applyFont="1" applyFill="1" applyBorder="1">
      <alignment vertical="center"/>
    </xf>
    <xf numFmtId="38" fontId="6" fillId="0" borderId="9" xfId="2" applyFont="1" applyFill="1" applyBorder="1">
      <alignment vertical="center"/>
    </xf>
    <xf numFmtId="176" fontId="9" fillId="0" borderId="9" xfId="0" applyNumberFormat="1" applyFont="1" applyFill="1" applyBorder="1">
      <alignment vertical="center"/>
    </xf>
    <xf numFmtId="9" fontId="6" fillId="0" borderId="40" xfId="1" applyFont="1" applyFill="1" applyBorder="1">
      <alignment vertical="center"/>
    </xf>
    <xf numFmtId="38" fontId="6" fillId="0" borderId="99" xfId="2" applyFont="1" applyFill="1" applyBorder="1">
      <alignment vertical="center"/>
    </xf>
    <xf numFmtId="176" fontId="9" fillId="0" borderId="99" xfId="0" applyNumberFormat="1" applyFont="1" applyFill="1" applyBorder="1">
      <alignment vertical="center"/>
    </xf>
    <xf numFmtId="9" fontId="6" fillId="0" borderId="100" xfId="1" applyFont="1" applyFill="1" applyBorder="1">
      <alignment vertical="center"/>
    </xf>
    <xf numFmtId="176" fontId="9" fillId="0" borderId="34" xfId="0" applyNumberFormat="1" applyFont="1" applyFill="1" applyBorder="1">
      <alignment vertical="center"/>
    </xf>
    <xf numFmtId="9" fontId="6" fillId="0" borderId="41" xfId="1" applyFont="1" applyFill="1" applyBorder="1">
      <alignment vertical="center"/>
    </xf>
    <xf numFmtId="0" fontId="6" fillId="0" borderId="0" xfId="0" applyFont="1" applyBorder="1" applyAlignment="1">
      <alignment horizontal="left" vertical="center"/>
    </xf>
    <xf numFmtId="9" fontId="6" fillId="0" borderId="0" xfId="1" applyFont="1" applyBorder="1">
      <alignment vertical="center"/>
    </xf>
    <xf numFmtId="38" fontId="6" fillId="0" borderId="0" xfId="0" applyNumberFormat="1" applyFont="1" applyBorder="1">
      <alignment vertical="center"/>
    </xf>
    <xf numFmtId="0" fontId="6" fillId="0" borderId="0" xfId="0" applyFont="1" applyBorder="1">
      <alignment vertical="center"/>
    </xf>
    <xf numFmtId="0" fontId="6" fillId="2" borderId="11" xfId="0" applyFont="1" applyFill="1" applyBorder="1" applyAlignment="1">
      <alignment horizontal="center" vertical="center" wrapText="1"/>
    </xf>
    <xf numFmtId="0" fontId="6" fillId="2" borderId="42" xfId="0" applyFont="1" applyFill="1" applyBorder="1" applyAlignment="1">
      <alignment horizontal="center" vertical="center" wrapText="1"/>
    </xf>
    <xf numFmtId="9" fontId="6" fillId="0" borderId="20" xfId="1" applyFont="1" applyFill="1" applyBorder="1" applyAlignment="1">
      <alignment vertical="center"/>
    </xf>
    <xf numFmtId="9" fontId="6" fillId="0" borderId="25" xfId="1" applyFont="1" applyFill="1" applyBorder="1" applyAlignment="1">
      <alignment vertical="center"/>
    </xf>
    <xf numFmtId="38" fontId="6" fillId="0" borderId="23" xfId="2" applyFont="1" applyFill="1" applyBorder="1" applyAlignment="1">
      <alignment vertical="center"/>
    </xf>
    <xf numFmtId="38" fontId="6" fillId="0" borderId="18" xfId="2" applyFont="1" applyBorder="1" applyAlignment="1">
      <alignment vertical="center"/>
    </xf>
    <xf numFmtId="9" fontId="6" fillId="0" borderId="0" xfId="1" applyFont="1" applyBorder="1" applyAlignment="1">
      <alignment vertical="center"/>
    </xf>
    <xf numFmtId="38" fontId="6" fillId="0" borderId="16" xfId="2" applyFont="1" applyBorder="1">
      <alignment vertical="center"/>
    </xf>
    <xf numFmtId="9" fontId="6" fillId="0" borderId="17" xfId="1" applyFont="1" applyBorder="1">
      <alignment vertical="center"/>
    </xf>
    <xf numFmtId="38" fontId="6" fillId="0" borderId="17" xfId="2" applyFont="1" applyBorder="1">
      <alignment vertical="center"/>
    </xf>
    <xf numFmtId="9" fontId="6" fillId="0" borderId="20" xfId="1" applyFont="1" applyBorder="1">
      <alignment vertical="center"/>
    </xf>
    <xf numFmtId="38" fontId="6" fillId="0" borderId="18" xfId="2" applyFont="1" applyBorder="1">
      <alignment vertical="center"/>
    </xf>
    <xf numFmtId="38" fontId="6" fillId="0" borderId="28" xfId="2" applyFont="1" applyBorder="1">
      <alignment vertical="center"/>
    </xf>
    <xf numFmtId="9" fontId="6" fillId="0" borderId="22" xfId="1" applyFont="1" applyBorder="1">
      <alignment vertical="center"/>
    </xf>
    <xf numFmtId="9" fontId="6" fillId="0" borderId="23" xfId="1" applyFont="1" applyBorder="1">
      <alignment vertical="center"/>
    </xf>
    <xf numFmtId="38" fontId="6" fillId="0" borderId="29" xfId="2" applyFont="1" applyBorder="1">
      <alignment vertical="center"/>
    </xf>
    <xf numFmtId="38" fontId="6" fillId="0" borderId="28" xfId="0" applyNumberFormat="1" applyFont="1" applyBorder="1">
      <alignment vertical="center"/>
    </xf>
    <xf numFmtId="9" fontId="6" fillId="0" borderId="24" xfId="1" applyFont="1" applyBorder="1">
      <alignment vertical="center"/>
    </xf>
    <xf numFmtId="176" fontId="9" fillId="0" borderId="17" xfId="0" applyNumberFormat="1" applyFont="1" applyFill="1" applyBorder="1">
      <alignment vertical="center"/>
    </xf>
    <xf numFmtId="38" fontId="6" fillId="0" borderId="21" xfId="2" applyFont="1" applyFill="1" applyBorder="1" applyAlignment="1">
      <alignment vertical="center"/>
    </xf>
    <xf numFmtId="9" fontId="6" fillId="0" borderId="43" xfId="1" applyFont="1" applyFill="1" applyBorder="1">
      <alignment vertical="center"/>
    </xf>
    <xf numFmtId="9" fontId="6" fillId="0" borderId="24" xfId="1" applyFont="1" applyFill="1" applyBorder="1" applyAlignment="1">
      <alignment vertical="center"/>
    </xf>
    <xf numFmtId="9" fontId="6" fillId="0" borderId="31" xfId="1" applyFont="1" applyFill="1" applyBorder="1" applyAlignment="1">
      <alignment vertical="center"/>
    </xf>
    <xf numFmtId="38" fontId="6" fillId="0" borderId="30" xfId="2" applyFont="1" applyFill="1" applyBorder="1" applyAlignment="1">
      <alignment vertical="center"/>
    </xf>
    <xf numFmtId="176" fontId="9" fillId="0" borderId="28" xfId="0" applyNumberFormat="1" applyFont="1" applyFill="1" applyBorder="1">
      <alignment vertical="center"/>
    </xf>
    <xf numFmtId="9" fontId="6" fillId="0" borderId="44" xfId="1" applyFont="1" applyFill="1" applyBorder="1">
      <alignment vertical="center"/>
    </xf>
    <xf numFmtId="9" fontId="6" fillId="0" borderId="24" xfId="1" applyFont="1" applyFill="1" applyBorder="1" applyAlignment="1">
      <alignment vertical="center" wrapText="1"/>
    </xf>
    <xf numFmtId="9" fontId="6" fillId="0" borderId="31" xfId="1" applyFont="1" applyFill="1" applyBorder="1" applyAlignment="1">
      <alignment vertical="center" wrapText="1"/>
    </xf>
    <xf numFmtId="38" fontId="6" fillId="0" borderId="30" xfId="2" applyFont="1" applyFill="1" applyBorder="1" applyAlignment="1">
      <alignment vertical="center" wrapText="1"/>
    </xf>
    <xf numFmtId="9" fontId="6" fillId="0" borderId="9" xfId="1" applyFont="1" applyFill="1" applyBorder="1" applyAlignment="1">
      <alignment vertical="center" shrinkToFit="1"/>
    </xf>
    <xf numFmtId="9" fontId="6" fillId="0" borderId="40" xfId="1" applyFont="1" applyFill="1" applyBorder="1" applyAlignment="1">
      <alignment vertical="center" shrinkToFit="1"/>
    </xf>
    <xf numFmtId="38" fontId="6" fillId="0" borderId="39" xfId="2" applyFont="1" applyFill="1" applyBorder="1" applyAlignment="1">
      <alignment vertical="center" shrinkToFit="1"/>
    </xf>
    <xf numFmtId="176" fontId="9" fillId="0" borderId="36" xfId="0" applyNumberFormat="1" applyFont="1" applyFill="1" applyBorder="1">
      <alignment vertical="center"/>
    </xf>
    <xf numFmtId="9" fontId="6" fillId="0" borderId="45" xfId="1" applyFont="1" applyFill="1" applyBorder="1">
      <alignment vertical="center"/>
    </xf>
    <xf numFmtId="0" fontId="6" fillId="2" borderId="6" xfId="0" applyFont="1" applyFill="1" applyBorder="1" applyAlignment="1">
      <alignment horizontal="center" vertical="center"/>
    </xf>
    <xf numFmtId="0" fontId="6" fillId="2" borderId="19" xfId="0" applyFont="1" applyFill="1" applyBorder="1" applyAlignment="1">
      <alignment horizontal="center" vertical="center" wrapText="1"/>
    </xf>
    <xf numFmtId="0" fontId="6" fillId="2" borderId="32" xfId="0" applyFont="1" applyFill="1" applyBorder="1" applyAlignment="1">
      <alignment horizontal="center" vertical="center" wrapText="1"/>
    </xf>
    <xf numFmtId="38" fontId="6" fillId="0" borderId="0" xfId="2" applyFont="1" applyBorder="1" applyAlignment="1">
      <alignment vertical="center"/>
    </xf>
    <xf numFmtId="9" fontId="6" fillId="0" borderId="25" xfId="1" applyFont="1" applyBorder="1" applyAlignment="1">
      <alignment vertical="center"/>
    </xf>
    <xf numFmtId="38" fontId="6" fillId="0" borderId="20" xfId="2" applyFont="1" applyFill="1" applyBorder="1">
      <alignment vertical="center"/>
    </xf>
    <xf numFmtId="38" fontId="6" fillId="0" borderId="22" xfId="2" applyFont="1" applyFill="1" applyBorder="1" applyAlignment="1">
      <alignment horizontal="right" vertical="center"/>
    </xf>
    <xf numFmtId="38" fontId="6" fillId="0" borderId="96" xfId="2" applyFont="1" applyFill="1" applyBorder="1">
      <alignment vertical="center"/>
    </xf>
    <xf numFmtId="176" fontId="6" fillId="0" borderId="95" xfId="1" applyNumberFormat="1" applyFont="1" applyFill="1" applyBorder="1">
      <alignment vertical="center"/>
    </xf>
    <xf numFmtId="38" fontId="6" fillId="0" borderId="21" xfId="2" applyFont="1" applyFill="1" applyBorder="1" applyAlignment="1">
      <alignment horizontal="right" vertical="center"/>
    </xf>
    <xf numFmtId="38" fontId="6" fillId="0" borderId="0" xfId="2" applyFont="1" applyFill="1" applyBorder="1">
      <alignment vertical="center"/>
    </xf>
    <xf numFmtId="38" fontId="6" fillId="0" borderId="34" xfId="2" applyFont="1" applyFill="1" applyBorder="1">
      <alignment vertical="center"/>
    </xf>
    <xf numFmtId="38" fontId="6" fillId="0" borderId="101" xfId="2" applyFont="1" applyFill="1" applyBorder="1">
      <alignment vertical="center"/>
    </xf>
    <xf numFmtId="176" fontId="6" fillId="0" borderId="101" xfId="1" applyNumberFormat="1" applyFont="1" applyFill="1" applyBorder="1">
      <alignment vertical="center"/>
    </xf>
    <xf numFmtId="9" fontId="6" fillId="0" borderId="102" xfId="1" applyFont="1" applyFill="1" applyBorder="1">
      <alignment vertical="center"/>
    </xf>
    <xf numFmtId="0" fontId="12" fillId="0" borderId="0" xfId="0" applyFont="1" applyBorder="1" applyAlignment="1">
      <alignment horizontal="left" vertical="center" shrinkToFit="1"/>
    </xf>
    <xf numFmtId="0" fontId="6" fillId="0" borderId="46" xfId="0" applyFont="1" applyFill="1" applyBorder="1" applyAlignment="1">
      <alignment horizontal="left" vertical="center"/>
    </xf>
    <xf numFmtId="0" fontId="6" fillId="0" borderId="47" xfId="0" applyFont="1" applyFill="1" applyBorder="1" applyAlignment="1">
      <alignment horizontal="left" vertical="center"/>
    </xf>
    <xf numFmtId="0" fontId="6" fillId="0" borderId="48" xfId="0" applyFont="1" applyFill="1" applyBorder="1" applyAlignment="1">
      <alignment horizontal="left" vertical="center"/>
    </xf>
    <xf numFmtId="0" fontId="6" fillId="0" borderId="0" xfId="0" applyFont="1" applyAlignment="1">
      <alignment vertical="center"/>
    </xf>
    <xf numFmtId="0" fontId="9" fillId="0" borderId="15" xfId="0" applyFont="1" applyFill="1" applyBorder="1" applyAlignment="1">
      <alignment vertical="center" shrinkToFit="1"/>
    </xf>
    <xf numFmtId="0" fontId="12" fillId="0" borderId="0" xfId="0" applyFont="1" applyFill="1" applyBorder="1" applyAlignment="1">
      <alignment vertical="center" shrinkToFit="1"/>
    </xf>
    <xf numFmtId="0" fontId="9" fillId="0" borderId="33" xfId="0" applyFont="1" applyFill="1" applyBorder="1">
      <alignment vertical="center"/>
    </xf>
    <xf numFmtId="0" fontId="12" fillId="0" borderId="34" xfId="0" applyFont="1" applyFill="1" applyBorder="1" applyAlignment="1">
      <alignment vertical="center" shrinkToFit="1"/>
    </xf>
    <xf numFmtId="0" fontId="3" fillId="0" borderId="0" xfId="0" applyFont="1" applyAlignment="1">
      <alignment horizontal="center" vertical="center"/>
    </xf>
    <xf numFmtId="176" fontId="6" fillId="0" borderId="22" xfId="0" applyNumberFormat="1" applyFont="1" applyFill="1" applyBorder="1">
      <alignment vertical="center"/>
    </xf>
    <xf numFmtId="176" fontId="6" fillId="0" borderId="0" xfId="0" applyNumberFormat="1" applyFont="1" applyFill="1" applyBorder="1">
      <alignment vertical="center"/>
    </xf>
    <xf numFmtId="176" fontId="6" fillId="0" borderId="34" xfId="0" applyNumberFormat="1" applyFont="1" applyFill="1" applyBorder="1">
      <alignment vertical="center"/>
    </xf>
    <xf numFmtId="176" fontId="6" fillId="0" borderId="21" xfId="0" applyNumberFormat="1" applyFont="1" applyFill="1" applyBorder="1">
      <alignment vertical="center"/>
    </xf>
    <xf numFmtId="176" fontId="6" fillId="0" borderId="96" xfId="0" applyNumberFormat="1" applyFont="1" applyFill="1" applyBorder="1">
      <alignment vertical="center"/>
    </xf>
    <xf numFmtId="176" fontId="6" fillId="0" borderId="20" xfId="0" applyNumberFormat="1" applyFont="1" applyFill="1" applyBorder="1">
      <alignment vertical="center"/>
    </xf>
    <xf numFmtId="176" fontId="6" fillId="0" borderId="16" xfId="0" applyNumberFormat="1" applyFont="1" applyFill="1" applyBorder="1">
      <alignment vertical="center"/>
    </xf>
    <xf numFmtId="176" fontId="6" fillId="0" borderId="95" xfId="0" applyNumberFormat="1" applyFont="1" applyFill="1" applyBorder="1">
      <alignment vertical="center"/>
    </xf>
    <xf numFmtId="176" fontId="6" fillId="0" borderId="24" xfId="0" applyNumberFormat="1" applyFont="1" applyFill="1" applyBorder="1">
      <alignment vertical="center"/>
    </xf>
    <xf numFmtId="176" fontId="6" fillId="0" borderId="35" xfId="0" applyNumberFormat="1" applyFont="1" applyFill="1" applyBorder="1">
      <alignment vertical="center"/>
    </xf>
    <xf numFmtId="0" fontId="12" fillId="0" borderId="26" xfId="0" applyFont="1" applyFill="1" applyBorder="1" applyAlignment="1">
      <alignment vertical="center" shrinkToFit="1"/>
    </xf>
    <xf numFmtId="0" fontId="12" fillId="0" borderId="19" xfId="0" applyFont="1" applyFill="1" applyBorder="1" applyAlignment="1">
      <alignment vertical="center" shrinkToFit="1"/>
    </xf>
    <xf numFmtId="0" fontId="12" fillId="0" borderId="49" xfId="0" applyFont="1" applyFill="1" applyBorder="1" applyAlignment="1">
      <alignment vertical="center" shrinkToFit="1"/>
    </xf>
    <xf numFmtId="0" fontId="12" fillId="0" borderId="50" xfId="0" applyFont="1" applyFill="1" applyBorder="1" applyAlignment="1">
      <alignment vertical="center" shrinkToFit="1"/>
    </xf>
    <xf numFmtId="0" fontId="12" fillId="0" borderId="0" xfId="0" applyFont="1" applyFill="1" applyBorder="1" applyAlignment="1">
      <alignment horizontal="left" vertical="center" shrinkToFit="1"/>
    </xf>
    <xf numFmtId="0" fontId="6" fillId="2" borderId="9" xfId="0" applyFont="1" applyFill="1" applyBorder="1" applyAlignment="1">
      <alignment horizontal="center" vertical="center"/>
    </xf>
    <xf numFmtId="0" fontId="6" fillId="2" borderId="92" xfId="0" applyFont="1" applyFill="1" applyBorder="1" applyAlignment="1">
      <alignment vertical="center" wrapText="1"/>
    </xf>
    <xf numFmtId="0" fontId="6" fillId="2" borderId="89" xfId="0" applyFont="1" applyFill="1" applyBorder="1" applyAlignment="1">
      <alignment vertical="center" wrapText="1"/>
    </xf>
    <xf numFmtId="176" fontId="6" fillId="0" borderId="0" xfId="0" applyNumberFormat="1" applyFont="1">
      <alignment vertical="center"/>
    </xf>
    <xf numFmtId="38" fontId="6" fillId="0" borderId="16" xfId="2" applyFont="1" applyFill="1" applyBorder="1" applyAlignment="1">
      <alignment horizontal="right"/>
    </xf>
    <xf numFmtId="9" fontId="6" fillId="0" borderId="28" xfId="1" applyFont="1" applyFill="1" applyBorder="1" applyAlignment="1">
      <alignment horizontal="right" vertical="center"/>
    </xf>
    <xf numFmtId="9" fontId="6" fillId="0" borderId="30" xfId="1" applyFont="1" applyFill="1" applyBorder="1" applyAlignment="1">
      <alignment horizontal="right" vertical="center"/>
    </xf>
    <xf numFmtId="9" fontId="6" fillId="0" borderId="31" xfId="1" applyFont="1" applyFill="1" applyBorder="1" applyAlignment="1">
      <alignment horizontal="right"/>
    </xf>
    <xf numFmtId="9" fontId="6" fillId="0" borderId="28" xfId="1" applyFont="1" applyFill="1" applyBorder="1" applyAlignment="1">
      <alignment horizontal="right"/>
    </xf>
    <xf numFmtId="9" fontId="6" fillId="0" borderId="44" xfId="1" applyFont="1" applyFill="1" applyBorder="1" applyAlignment="1">
      <alignment horizontal="right" vertical="center"/>
    </xf>
    <xf numFmtId="38" fontId="6" fillId="0" borderId="30" xfId="2" applyFont="1" applyFill="1" applyBorder="1">
      <alignment vertical="center"/>
    </xf>
    <xf numFmtId="38" fontId="6" fillId="0" borderId="0" xfId="2" applyFont="1" applyFill="1" applyBorder="1" applyAlignment="1">
      <alignment horizontal="right"/>
    </xf>
    <xf numFmtId="9" fontId="6" fillId="0" borderId="44" xfId="1" applyFont="1" applyFill="1" applyBorder="1" applyAlignment="1">
      <alignment horizontal="right"/>
    </xf>
    <xf numFmtId="0" fontId="6" fillId="2" borderId="24" xfId="0" applyFont="1" applyFill="1" applyBorder="1" applyAlignment="1">
      <alignment horizontal="center" vertical="center"/>
    </xf>
    <xf numFmtId="176" fontId="6" fillId="0" borderId="116" xfId="0" applyNumberFormat="1" applyFont="1" applyFill="1" applyBorder="1">
      <alignment vertical="center"/>
    </xf>
    <xf numFmtId="38" fontId="6" fillId="0" borderId="96" xfId="2" applyFont="1" applyFill="1" applyBorder="1" applyAlignment="1">
      <alignment horizontal="right" vertical="center"/>
    </xf>
    <xf numFmtId="38" fontId="6" fillId="0" borderId="0" xfId="2" applyFont="1" applyFill="1" applyBorder="1" applyAlignment="1">
      <alignment horizontal="right" vertical="center"/>
    </xf>
    <xf numFmtId="38" fontId="6" fillId="0" borderId="95" xfId="2" applyFont="1" applyFill="1" applyBorder="1" applyAlignment="1">
      <alignment horizontal="right" vertical="center"/>
    </xf>
    <xf numFmtId="38" fontId="6" fillId="0" borderId="34" xfId="2" applyFont="1" applyFill="1" applyBorder="1" applyAlignment="1">
      <alignment horizontal="right" vertical="center"/>
    </xf>
    <xf numFmtId="38" fontId="6" fillId="0" borderId="101" xfId="2" applyFont="1" applyFill="1" applyBorder="1" applyAlignment="1">
      <alignment horizontal="right" vertical="center"/>
    </xf>
    <xf numFmtId="38" fontId="6" fillId="0" borderId="29" xfId="2" applyFont="1" applyFill="1" applyBorder="1" applyAlignment="1">
      <alignment horizontal="right"/>
    </xf>
    <xf numFmtId="9" fontId="6" fillId="0" borderId="105" xfId="1" applyFont="1" applyFill="1" applyBorder="1">
      <alignment vertical="center"/>
    </xf>
    <xf numFmtId="0" fontId="6" fillId="2" borderId="9" xfId="0" applyFont="1" applyFill="1" applyBorder="1" applyAlignment="1">
      <alignment horizontal="center" vertical="center"/>
    </xf>
    <xf numFmtId="38" fontId="6" fillId="0" borderId="0" xfId="2" applyFont="1" applyFill="1" applyBorder="1" applyAlignment="1">
      <alignment vertical="center" shrinkToFit="1"/>
    </xf>
    <xf numFmtId="9" fontId="6" fillId="0" borderId="0" xfId="1" applyFont="1" applyFill="1" applyBorder="1" applyAlignment="1">
      <alignment vertical="center" shrinkToFit="1"/>
    </xf>
    <xf numFmtId="38" fontId="6" fillId="0" borderId="16" xfId="2" applyFont="1" applyFill="1" applyBorder="1" applyAlignment="1">
      <alignment vertical="center" shrinkToFit="1"/>
    </xf>
    <xf numFmtId="9" fontId="6" fillId="0" borderId="28" xfId="1" applyFont="1" applyFill="1" applyBorder="1" applyAlignment="1">
      <alignment vertical="center" shrinkToFit="1"/>
    </xf>
    <xf numFmtId="38" fontId="6" fillId="0" borderId="28" xfId="2" applyFont="1" applyFill="1" applyBorder="1" applyAlignment="1">
      <alignment vertical="center" shrinkToFit="1"/>
    </xf>
    <xf numFmtId="38" fontId="6" fillId="0" borderId="29" xfId="2" applyFont="1" applyFill="1" applyBorder="1" applyAlignment="1">
      <alignment vertical="center" shrinkToFit="1"/>
    </xf>
    <xf numFmtId="9" fontId="6" fillId="0" borderId="19" xfId="1" applyFont="1" applyFill="1" applyBorder="1" applyAlignment="1">
      <alignment vertical="center" shrinkToFit="1"/>
    </xf>
    <xf numFmtId="0" fontId="6" fillId="2" borderId="9" xfId="0" applyFont="1" applyFill="1" applyBorder="1" applyAlignment="1">
      <alignment horizontal="center" vertical="center"/>
    </xf>
    <xf numFmtId="0" fontId="6" fillId="0" borderId="113" xfId="0" applyFont="1" applyFill="1" applyBorder="1">
      <alignment vertical="center"/>
    </xf>
    <xf numFmtId="0" fontId="6" fillId="0" borderId="113" xfId="0" applyFont="1" applyFill="1" applyBorder="1" applyAlignment="1">
      <alignment horizontal="right" vertical="center"/>
    </xf>
    <xf numFmtId="0" fontId="3" fillId="0" borderId="0" xfId="0" applyFont="1" applyFill="1">
      <alignment vertical="center"/>
    </xf>
    <xf numFmtId="0" fontId="6" fillId="0" borderId="0" xfId="0" applyFont="1" applyFill="1" applyBorder="1" applyAlignment="1">
      <alignment horizontal="left" vertical="center"/>
    </xf>
    <xf numFmtId="38" fontId="6" fillId="0" borderId="0" xfId="0" applyNumberFormat="1" applyFont="1" applyFill="1" applyBorder="1">
      <alignment vertical="center"/>
    </xf>
    <xf numFmtId="0" fontId="6" fillId="0" borderId="0" xfId="0" applyFont="1" applyFill="1">
      <alignment vertical="center"/>
    </xf>
    <xf numFmtId="0" fontId="6" fillId="0" borderId="0" xfId="0" applyFont="1" applyFill="1" applyBorder="1">
      <alignment vertical="center"/>
    </xf>
    <xf numFmtId="0" fontId="6" fillId="0" borderId="0" xfId="0" applyFont="1" applyFill="1" applyAlignment="1">
      <alignment horizontal="center" vertical="center"/>
    </xf>
    <xf numFmtId="0" fontId="3" fillId="0" borderId="0" xfId="0" applyFont="1" applyFill="1" applyAlignment="1">
      <alignment horizontal="center" vertical="center"/>
    </xf>
    <xf numFmtId="0" fontId="12" fillId="0" borderId="0" xfId="0" applyFont="1" applyFill="1" applyBorder="1" applyAlignment="1">
      <alignment horizontal="left" vertical="center"/>
    </xf>
    <xf numFmtId="38" fontId="12" fillId="0" borderId="0" xfId="2" applyFont="1" applyFill="1" applyBorder="1">
      <alignment vertical="center"/>
    </xf>
    <xf numFmtId="9" fontId="12" fillId="0" borderId="0" xfId="1" applyFont="1" applyFill="1" applyBorder="1">
      <alignment vertical="center"/>
    </xf>
    <xf numFmtId="38" fontId="12" fillId="0" borderId="0" xfId="0" applyNumberFormat="1" applyFont="1" applyFill="1" applyBorder="1">
      <alignment vertical="center"/>
    </xf>
    <xf numFmtId="0" fontId="12" fillId="0" borderId="0" xfId="0" applyFont="1" applyFill="1">
      <alignment vertical="center"/>
    </xf>
    <xf numFmtId="0" fontId="12" fillId="0" borderId="0" xfId="0" applyFont="1" applyFill="1" applyBorder="1">
      <alignment vertical="center"/>
    </xf>
    <xf numFmtId="0" fontId="13" fillId="0" borderId="0" xfId="0" applyFont="1" applyFill="1">
      <alignment vertical="center"/>
    </xf>
    <xf numFmtId="0" fontId="12" fillId="0" borderId="113" xfId="0" applyFont="1" applyFill="1" applyBorder="1" applyAlignment="1">
      <alignment horizontal="left" vertical="center"/>
    </xf>
    <xf numFmtId="0" fontId="6" fillId="0" borderId="112" xfId="0" applyFont="1" applyFill="1" applyBorder="1" applyAlignment="1">
      <alignment horizontal="left" vertical="center"/>
    </xf>
    <xf numFmtId="176" fontId="6" fillId="0" borderId="30" xfId="0" applyNumberFormat="1" applyFont="1" applyFill="1" applyBorder="1">
      <alignment vertical="center"/>
    </xf>
    <xf numFmtId="0" fontId="6" fillId="0" borderId="114" xfId="0" applyFont="1" applyFill="1" applyBorder="1" applyAlignment="1">
      <alignment horizontal="right" vertical="center"/>
    </xf>
    <xf numFmtId="0" fontId="6" fillId="2" borderId="124" xfId="0" applyFont="1" applyFill="1" applyBorder="1" applyAlignment="1">
      <alignment horizontal="center" vertical="center" wrapText="1"/>
    </xf>
    <xf numFmtId="0" fontId="6" fillId="0" borderId="125" xfId="0" applyFont="1" applyFill="1" applyBorder="1">
      <alignment vertical="center"/>
    </xf>
    <xf numFmtId="0" fontId="6" fillId="0" borderId="126" xfId="0" applyFont="1" applyFill="1" applyBorder="1">
      <alignment vertical="center"/>
    </xf>
    <xf numFmtId="0" fontId="6" fillId="0" borderId="126" xfId="0" applyFont="1" applyFill="1" applyBorder="1" applyAlignment="1">
      <alignment horizontal="right" vertical="center"/>
    </xf>
    <xf numFmtId="0" fontId="6" fillId="0" borderId="127" xfId="0" applyFont="1" applyFill="1" applyBorder="1" applyAlignment="1">
      <alignment horizontal="right" vertical="center"/>
    </xf>
    <xf numFmtId="0" fontId="6" fillId="0" borderId="125" xfId="0" applyFont="1" applyFill="1" applyBorder="1" applyAlignment="1">
      <alignment horizontal="right" vertical="center"/>
    </xf>
    <xf numFmtId="0" fontId="6" fillId="0" borderId="112" xfId="0" applyFont="1" applyFill="1" applyBorder="1" applyAlignment="1">
      <alignment horizontal="right" vertical="center"/>
    </xf>
    <xf numFmtId="9" fontId="6" fillId="0" borderId="19" xfId="1" applyFont="1" applyFill="1" applyBorder="1" applyAlignment="1">
      <alignment horizontal="right" vertical="center"/>
    </xf>
    <xf numFmtId="9" fontId="6" fillId="0" borderId="32" xfId="1" applyFont="1" applyFill="1" applyBorder="1" applyAlignment="1">
      <alignment horizontal="right" vertical="center"/>
    </xf>
    <xf numFmtId="176" fontId="6" fillId="0" borderId="116" xfId="0" applyNumberFormat="1" applyFont="1" applyFill="1" applyBorder="1" applyAlignment="1">
      <alignment horizontal="right" vertical="center"/>
    </xf>
    <xf numFmtId="176" fontId="6" fillId="0" borderId="115" xfId="0" applyNumberFormat="1" applyFont="1" applyFill="1" applyBorder="1">
      <alignment vertical="center"/>
    </xf>
    <xf numFmtId="176" fontId="6" fillId="0" borderId="115" xfId="0" applyNumberFormat="1" applyFont="1" applyFill="1" applyBorder="1" applyAlignment="1">
      <alignment horizontal="right" vertical="center"/>
    </xf>
    <xf numFmtId="9" fontId="6" fillId="0" borderId="22" xfId="1" applyFont="1" applyFill="1" applyBorder="1" applyAlignment="1">
      <alignment horizontal="right" vertical="center"/>
    </xf>
    <xf numFmtId="9" fontId="6" fillId="0" borderId="0" xfId="1" applyFont="1" applyFill="1" applyBorder="1" applyAlignment="1">
      <alignment horizontal="right" vertical="center"/>
    </xf>
    <xf numFmtId="176" fontId="6" fillId="0" borderId="117" xfId="0" applyNumberFormat="1" applyFont="1" applyFill="1" applyBorder="1" applyAlignment="1">
      <alignment horizontal="right" vertical="center"/>
    </xf>
    <xf numFmtId="0" fontId="6" fillId="0" borderId="128" xfId="0" applyFont="1" applyFill="1" applyBorder="1" applyAlignment="1">
      <alignment horizontal="right" vertical="center"/>
    </xf>
    <xf numFmtId="38" fontId="6" fillId="0" borderId="99" xfId="2" applyFont="1" applyFill="1" applyBorder="1" applyAlignment="1">
      <alignment horizontal="right" vertical="center"/>
    </xf>
    <xf numFmtId="9" fontId="6" fillId="0" borderId="24" xfId="1" applyFont="1" applyFill="1" applyBorder="1" applyAlignment="1">
      <alignment horizontal="right" vertical="center"/>
    </xf>
    <xf numFmtId="9" fontId="6" fillId="0" borderId="31" xfId="1" applyFont="1" applyFill="1" applyBorder="1" applyAlignment="1">
      <alignment horizontal="right" vertical="center"/>
    </xf>
    <xf numFmtId="0" fontId="6" fillId="2" borderId="9" xfId="0" applyFont="1" applyFill="1" applyBorder="1" applyAlignment="1">
      <alignment horizontal="center" vertical="center"/>
    </xf>
    <xf numFmtId="3" fontId="6" fillId="0" borderId="125" xfId="0" applyNumberFormat="1" applyFont="1" applyFill="1" applyBorder="1" applyAlignment="1">
      <alignment horizontal="right" vertical="center"/>
    </xf>
    <xf numFmtId="3" fontId="6" fillId="0" borderId="113" xfId="0" applyNumberFormat="1" applyFont="1" applyFill="1" applyBorder="1" applyAlignment="1">
      <alignment horizontal="right" vertical="center"/>
    </xf>
    <xf numFmtId="0" fontId="6" fillId="2" borderId="9" xfId="0" applyFont="1" applyFill="1" applyBorder="1" applyAlignment="1">
      <alignment horizontal="center" vertical="center"/>
    </xf>
    <xf numFmtId="0" fontId="6" fillId="2" borderId="9" xfId="0" applyFont="1" applyFill="1" applyBorder="1" applyAlignment="1">
      <alignment horizontal="center" vertical="center"/>
    </xf>
    <xf numFmtId="0" fontId="14" fillId="0" borderId="0" xfId="0" applyFont="1" applyFill="1" applyAlignment="1">
      <alignment vertical="center"/>
    </xf>
    <xf numFmtId="0" fontId="15" fillId="0" borderId="0" xfId="0" applyFont="1" applyAlignment="1">
      <alignment vertical="center"/>
    </xf>
    <xf numFmtId="0" fontId="14" fillId="0" borderId="0" xfId="0" applyFont="1" applyFill="1" applyBorder="1" applyAlignment="1">
      <alignment horizontal="left" vertical="center"/>
    </xf>
    <xf numFmtId="0" fontId="15" fillId="0" borderId="0" xfId="0" applyFont="1" applyFill="1" applyBorder="1" applyAlignment="1">
      <alignment horizontal="left" vertical="center"/>
    </xf>
    <xf numFmtId="0" fontId="6" fillId="0" borderId="113" xfId="0" applyFont="1" applyBorder="1" applyAlignment="1">
      <alignment horizontal="right" vertical="center"/>
    </xf>
    <xf numFmtId="0" fontId="6" fillId="0" borderId="127" xfId="0" applyFont="1" applyBorder="1" applyAlignment="1">
      <alignment horizontal="right" vertical="center"/>
    </xf>
    <xf numFmtId="9" fontId="6" fillId="0" borderId="105" xfId="1" applyFont="1" applyFill="1" applyBorder="1" applyAlignment="1">
      <alignment horizontal="right" vertical="center"/>
    </xf>
    <xf numFmtId="0" fontId="6" fillId="0" borderId="114" xfId="0" applyFont="1" applyBorder="1" applyAlignment="1">
      <alignment horizontal="right" vertical="center"/>
    </xf>
    <xf numFmtId="9" fontId="6" fillId="0" borderId="27" xfId="1" applyFont="1" applyFill="1" applyBorder="1" applyAlignment="1">
      <alignment horizontal="right" vertical="center"/>
    </xf>
    <xf numFmtId="9" fontId="6" fillId="0" borderId="26" xfId="1" applyFont="1" applyFill="1" applyBorder="1" applyAlignment="1">
      <alignment horizontal="right" vertical="center"/>
    </xf>
    <xf numFmtId="9" fontId="6" fillId="0" borderId="38" xfId="1" applyFont="1" applyFill="1" applyBorder="1" applyAlignment="1">
      <alignment horizontal="right" vertical="center"/>
    </xf>
    <xf numFmtId="0" fontId="6" fillId="2" borderId="9" xfId="0" applyFont="1" applyFill="1" applyBorder="1" applyAlignment="1">
      <alignment horizontal="center" vertical="center"/>
    </xf>
    <xf numFmtId="38" fontId="6" fillId="0" borderId="110" xfId="2" applyFont="1" applyFill="1" applyBorder="1" applyAlignment="1">
      <alignment horizontal="right" vertical="center"/>
    </xf>
    <xf numFmtId="176" fontId="6" fillId="0" borderId="29" xfId="0" applyNumberFormat="1" applyFont="1" applyFill="1" applyBorder="1" applyAlignment="1">
      <alignment horizontal="right" vertical="center"/>
    </xf>
    <xf numFmtId="38" fontId="6" fillId="0" borderId="19" xfId="2" applyFont="1" applyFill="1" applyBorder="1" applyAlignment="1">
      <alignment horizontal="right" vertical="center"/>
    </xf>
    <xf numFmtId="176" fontId="6" fillId="0" borderId="112" xfId="0" applyNumberFormat="1" applyFont="1" applyFill="1" applyBorder="1">
      <alignment vertical="center"/>
    </xf>
    <xf numFmtId="176" fontId="6" fillId="0" borderId="117" xfId="0" applyNumberFormat="1" applyFont="1" applyFill="1" applyBorder="1">
      <alignment vertical="center"/>
    </xf>
    <xf numFmtId="38" fontId="6" fillId="0" borderId="30" xfId="2" applyFont="1" applyFill="1" applyBorder="1" applyAlignment="1">
      <alignment horizontal="right" vertical="center"/>
    </xf>
    <xf numFmtId="38" fontId="6" fillId="0" borderId="39" xfId="2" applyFont="1" applyFill="1" applyBorder="1" applyAlignment="1">
      <alignment horizontal="right" vertical="center"/>
    </xf>
    <xf numFmtId="38" fontId="6" fillId="0" borderId="142" xfId="2" applyFont="1" applyFill="1" applyBorder="1" applyAlignment="1">
      <alignment horizontal="right" vertical="center"/>
    </xf>
    <xf numFmtId="38" fontId="6" fillId="0" borderId="142" xfId="2" applyFont="1" applyFill="1" applyBorder="1">
      <alignment vertical="center"/>
    </xf>
    <xf numFmtId="38" fontId="6" fillId="0" borderId="29" xfId="2" applyFont="1" applyFill="1" applyBorder="1" applyAlignment="1">
      <alignment horizontal="right" vertical="center"/>
    </xf>
    <xf numFmtId="3" fontId="6" fillId="0" borderId="145" xfId="0" applyNumberFormat="1" applyFont="1" applyFill="1" applyBorder="1" applyAlignment="1">
      <alignment horizontal="right" vertical="center"/>
    </xf>
    <xf numFmtId="0" fontId="6" fillId="0" borderId="126" xfId="0" applyFont="1" applyBorder="1" applyAlignment="1">
      <alignment horizontal="right" vertical="center"/>
    </xf>
    <xf numFmtId="38" fontId="6" fillId="0" borderId="127" xfId="2" applyFont="1" applyFill="1" applyBorder="1" applyAlignment="1">
      <alignment horizontal="right" vertical="center"/>
    </xf>
    <xf numFmtId="38" fontId="6" fillId="0" borderId="113" xfId="2" quotePrefix="1" applyFont="1" applyFill="1" applyBorder="1" applyAlignment="1">
      <alignment horizontal="right" vertical="center"/>
    </xf>
    <xf numFmtId="38" fontId="6" fillId="0" borderId="17" xfId="2" applyFont="1" applyFill="1" applyBorder="1" applyAlignment="1">
      <alignment horizontal="right" vertical="center"/>
    </xf>
    <xf numFmtId="38" fontId="6" fillId="0" borderId="28" xfId="2" applyFont="1" applyFill="1" applyBorder="1" applyAlignment="1">
      <alignment horizontal="right" vertical="center"/>
    </xf>
    <xf numFmtId="176" fontId="6" fillId="0" borderId="30" xfId="0" applyNumberFormat="1" applyFont="1" applyFill="1" applyBorder="1" applyAlignment="1">
      <alignment horizontal="right" vertical="center"/>
    </xf>
    <xf numFmtId="38" fontId="6" fillId="0" borderId="23" xfId="2" applyFont="1" applyFill="1" applyBorder="1" applyAlignment="1">
      <alignment horizontal="right" vertical="center"/>
    </xf>
    <xf numFmtId="38" fontId="6" fillId="0" borderId="146" xfId="2" applyFont="1" applyFill="1" applyBorder="1" applyAlignment="1">
      <alignment horizontal="right" vertical="center"/>
    </xf>
    <xf numFmtId="38" fontId="6" fillId="0" borderId="141" xfId="2" applyFont="1" applyFill="1" applyBorder="1" applyAlignment="1">
      <alignment horizontal="right" vertical="center"/>
    </xf>
    <xf numFmtId="38" fontId="6" fillId="0" borderId="143" xfId="2" applyFont="1" applyFill="1" applyBorder="1" applyAlignment="1">
      <alignment horizontal="right" vertical="center"/>
    </xf>
    <xf numFmtId="38" fontId="6" fillId="0" borderId="144" xfId="2" applyFont="1" applyFill="1" applyBorder="1" applyAlignment="1">
      <alignment horizontal="right" vertical="center"/>
    </xf>
    <xf numFmtId="38" fontId="6" fillId="0" borderId="37" xfId="2" applyFont="1" applyFill="1" applyBorder="1" applyAlignment="1">
      <alignment horizontal="right" vertical="center"/>
    </xf>
    <xf numFmtId="38" fontId="6" fillId="0" borderId="113" xfId="2" applyFont="1" applyBorder="1" applyAlignment="1">
      <alignment horizontal="right" vertical="center"/>
    </xf>
    <xf numFmtId="0" fontId="6" fillId="0" borderId="131" xfId="0" applyFont="1" applyFill="1" applyBorder="1" applyAlignment="1">
      <alignment horizontal="center" vertical="center" wrapText="1"/>
    </xf>
    <xf numFmtId="0" fontId="6" fillId="0" borderId="132" xfId="0" applyFont="1" applyFill="1" applyBorder="1" applyAlignment="1">
      <alignment horizontal="center" vertical="center" wrapText="1"/>
    </xf>
    <xf numFmtId="0" fontId="6" fillId="0" borderId="133" xfId="0" applyFont="1" applyFill="1" applyBorder="1" applyAlignment="1">
      <alignment horizontal="center" vertical="center" wrapText="1"/>
    </xf>
    <xf numFmtId="0" fontId="6" fillId="0" borderId="134" xfId="0" applyFont="1" applyFill="1" applyBorder="1" applyAlignment="1">
      <alignment horizontal="center" vertical="center" wrapText="1"/>
    </xf>
    <xf numFmtId="0" fontId="6" fillId="0" borderId="135" xfId="0" applyFont="1" applyFill="1" applyBorder="1" applyAlignment="1">
      <alignment horizontal="center" vertical="center" wrapText="1"/>
    </xf>
    <xf numFmtId="0" fontId="6" fillId="0" borderId="136" xfId="0" applyFont="1" applyFill="1" applyBorder="1" applyAlignment="1">
      <alignment horizontal="center" vertical="center" wrapText="1"/>
    </xf>
    <xf numFmtId="0" fontId="6" fillId="0" borderId="137" xfId="0" applyFont="1" applyFill="1" applyBorder="1" applyAlignment="1">
      <alignment horizontal="center" vertical="center" wrapText="1"/>
    </xf>
    <xf numFmtId="0" fontId="6" fillId="0" borderId="138" xfId="0" applyFont="1" applyFill="1" applyBorder="1" applyAlignment="1">
      <alignment horizontal="center" vertical="center" wrapText="1"/>
    </xf>
    <xf numFmtId="0" fontId="6" fillId="0" borderId="139" xfId="0" applyFont="1" applyFill="1" applyBorder="1" applyAlignment="1">
      <alignment horizontal="center" vertical="center" wrapText="1"/>
    </xf>
    <xf numFmtId="0" fontId="6" fillId="2" borderId="57" xfId="0" applyFont="1" applyFill="1" applyBorder="1" applyAlignment="1">
      <alignment horizontal="center" vertical="center" wrapText="1"/>
    </xf>
    <xf numFmtId="0" fontId="6" fillId="2" borderId="89"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6" fillId="2" borderId="34" xfId="0" applyFont="1" applyFill="1" applyBorder="1" applyAlignment="1">
      <alignment horizontal="center" vertical="center"/>
    </xf>
    <xf numFmtId="0" fontId="6" fillId="2" borderId="95" xfId="0" applyFont="1" applyFill="1" applyBorder="1" applyAlignment="1">
      <alignment horizontal="center" vertical="center" wrapText="1"/>
    </xf>
    <xf numFmtId="0" fontId="6" fillId="2" borderId="101" xfId="0" applyFont="1" applyFill="1" applyBorder="1" applyAlignment="1">
      <alignment horizontal="center" vertical="center"/>
    </xf>
    <xf numFmtId="0" fontId="6" fillId="2" borderId="24" xfId="0" applyFont="1" applyFill="1" applyBorder="1" applyAlignment="1">
      <alignment horizontal="center" vertical="center" wrapText="1"/>
    </xf>
    <xf numFmtId="0" fontId="6" fillId="2" borderId="9" xfId="0" applyFont="1" applyFill="1" applyBorder="1" applyAlignment="1">
      <alignment horizontal="center" vertical="center"/>
    </xf>
    <xf numFmtId="0" fontId="6" fillId="2" borderId="2" xfId="0" applyFont="1" applyFill="1" applyBorder="1" applyAlignment="1">
      <alignment horizontal="center" vertical="center" wrapText="1"/>
    </xf>
    <xf numFmtId="0" fontId="6" fillId="2" borderId="39" xfId="0" applyFont="1" applyFill="1" applyBorder="1" applyAlignment="1">
      <alignment horizontal="center" vertical="center" wrapText="1"/>
    </xf>
    <xf numFmtId="0" fontId="6" fillId="2" borderId="118"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129" xfId="0" applyFont="1" applyFill="1" applyBorder="1" applyAlignment="1">
      <alignment horizontal="center" vertical="center" wrapText="1"/>
    </xf>
    <xf numFmtId="0" fontId="6" fillId="2" borderId="101" xfId="0" applyFont="1" applyFill="1" applyBorder="1" applyAlignment="1">
      <alignment horizontal="center" vertical="center" wrapText="1"/>
    </xf>
    <xf numFmtId="0" fontId="6" fillId="2" borderId="60" xfId="0" applyFont="1" applyFill="1" applyBorder="1" applyAlignment="1">
      <alignment horizontal="center" vertical="center" wrapText="1"/>
    </xf>
    <xf numFmtId="0" fontId="6" fillId="2" borderId="37" xfId="0" applyFont="1" applyFill="1" applyBorder="1" applyAlignment="1">
      <alignment horizontal="center" vertical="center" wrapText="1"/>
    </xf>
    <xf numFmtId="176" fontId="6" fillId="0" borderId="121" xfId="0" applyNumberFormat="1" applyFont="1" applyFill="1" applyBorder="1" applyAlignment="1">
      <alignment horizontal="right" vertical="center"/>
    </xf>
    <xf numFmtId="0" fontId="6" fillId="0" borderId="16" xfId="0" applyFont="1" applyFill="1" applyBorder="1" applyAlignment="1">
      <alignment horizontal="right" vertical="center"/>
    </xf>
    <xf numFmtId="176" fontId="6" fillId="0" borderId="31" xfId="0" applyNumberFormat="1" applyFont="1" applyFill="1" applyBorder="1" applyAlignment="1">
      <alignment horizontal="right" vertical="center"/>
    </xf>
    <xf numFmtId="0" fontId="6" fillId="0" borderId="29" xfId="0" applyFont="1" applyFill="1" applyBorder="1" applyAlignment="1">
      <alignment horizontal="right" vertical="center"/>
    </xf>
    <xf numFmtId="176" fontId="9" fillId="0" borderId="24" xfId="0" applyNumberFormat="1" applyFont="1" applyFill="1" applyBorder="1" applyAlignment="1">
      <alignment horizontal="right" vertical="center"/>
    </xf>
    <xf numFmtId="176" fontId="9" fillId="0" borderId="30" xfId="0" applyNumberFormat="1" applyFont="1" applyFill="1" applyBorder="1" applyAlignment="1">
      <alignment horizontal="right" vertical="center"/>
    </xf>
    <xf numFmtId="176" fontId="9" fillId="0" borderId="19" xfId="0" applyNumberFormat="1" applyFont="1" applyFill="1" applyBorder="1" applyAlignment="1">
      <alignment horizontal="right" vertical="center"/>
    </xf>
    <xf numFmtId="176" fontId="9" fillId="0" borderId="16" xfId="0" applyNumberFormat="1" applyFont="1" applyFill="1" applyBorder="1" applyAlignment="1">
      <alignment horizontal="right" vertical="center"/>
    </xf>
    <xf numFmtId="176" fontId="9" fillId="0" borderId="32" xfId="0" applyNumberFormat="1" applyFont="1" applyFill="1" applyBorder="1" applyAlignment="1">
      <alignment horizontal="right" vertical="center"/>
    </xf>
    <xf numFmtId="176" fontId="6" fillId="0" borderId="122" xfId="0" applyNumberFormat="1" applyFont="1" applyFill="1" applyBorder="1" applyAlignment="1">
      <alignment horizontal="right" vertical="center"/>
    </xf>
    <xf numFmtId="0" fontId="6" fillId="0" borderId="35" xfId="0" applyFont="1" applyFill="1" applyBorder="1" applyAlignment="1">
      <alignment horizontal="right" vertical="center"/>
    </xf>
    <xf numFmtId="176" fontId="6" fillId="0" borderId="40" xfId="0" applyNumberFormat="1" applyFont="1" applyFill="1" applyBorder="1" applyAlignment="1">
      <alignment horizontal="right" vertical="center"/>
    </xf>
    <xf numFmtId="0" fontId="6" fillId="0" borderId="37" xfId="0" applyFont="1" applyFill="1" applyBorder="1" applyAlignment="1">
      <alignment horizontal="right" vertical="center"/>
    </xf>
    <xf numFmtId="176" fontId="9" fillId="0" borderId="9" xfId="0" applyNumberFormat="1" applyFont="1" applyFill="1" applyBorder="1" applyAlignment="1">
      <alignment horizontal="right" vertical="center"/>
    </xf>
    <xf numFmtId="176" fontId="9" fillId="0" borderId="39" xfId="0" applyNumberFormat="1" applyFont="1" applyFill="1" applyBorder="1" applyAlignment="1">
      <alignment horizontal="right" vertical="center"/>
    </xf>
    <xf numFmtId="176" fontId="9" fillId="0" borderId="38" xfId="0" applyNumberFormat="1" applyFont="1" applyFill="1" applyBorder="1" applyAlignment="1">
      <alignment horizontal="right" vertical="center"/>
    </xf>
    <xf numFmtId="176" fontId="9" fillId="0" borderId="35" xfId="0" applyNumberFormat="1" applyFont="1" applyFill="1" applyBorder="1" applyAlignment="1">
      <alignment horizontal="right" vertical="center"/>
    </xf>
    <xf numFmtId="176" fontId="9" fillId="0" borderId="41" xfId="0" applyNumberFormat="1" applyFont="1" applyFill="1" applyBorder="1" applyAlignment="1">
      <alignment horizontal="right" vertical="center"/>
    </xf>
    <xf numFmtId="0" fontId="6" fillId="0" borderId="33" xfId="0" applyFont="1" applyBorder="1" applyAlignment="1">
      <alignment horizontal="center" vertical="center"/>
    </xf>
    <xf numFmtId="0" fontId="6" fillId="0" borderId="34" xfId="0" applyFont="1" applyBorder="1" applyAlignment="1">
      <alignment horizontal="center" vertical="center"/>
    </xf>
    <xf numFmtId="179" fontId="6" fillId="0" borderId="48" xfId="2" applyNumberFormat="1" applyFont="1" applyFill="1" applyBorder="1" applyAlignment="1">
      <alignment horizontal="right" vertical="center"/>
    </xf>
    <xf numFmtId="179" fontId="6" fillId="0" borderId="75" xfId="2" applyNumberFormat="1" applyFont="1" applyFill="1" applyBorder="1" applyAlignment="1">
      <alignment horizontal="right" vertical="center"/>
    </xf>
    <xf numFmtId="179" fontId="6" fillId="0" borderId="76" xfId="2" applyNumberFormat="1" applyFont="1" applyFill="1" applyBorder="1" applyAlignment="1">
      <alignment horizontal="right" vertical="center"/>
    </xf>
    <xf numFmtId="176" fontId="9" fillId="0" borderId="76" xfId="0" applyNumberFormat="1" applyFont="1" applyFill="1" applyBorder="1" applyAlignment="1">
      <alignment vertical="center"/>
    </xf>
    <xf numFmtId="176" fontId="9" fillId="0" borderId="107" xfId="0" applyNumberFormat="1" applyFont="1" applyFill="1" applyBorder="1" applyAlignment="1">
      <alignment vertical="center"/>
    </xf>
    <xf numFmtId="176" fontId="9" fillId="0" borderId="106" xfId="0" applyNumberFormat="1" applyFont="1" applyFill="1" applyBorder="1" applyAlignment="1">
      <alignment vertical="center"/>
    </xf>
    <xf numFmtId="176" fontId="9" fillId="0" borderId="50" xfId="0" applyNumberFormat="1" applyFont="1" applyFill="1" applyBorder="1" applyAlignment="1">
      <alignment vertical="center"/>
    </xf>
    <xf numFmtId="176" fontId="9" fillId="0" borderId="51" xfId="0" applyNumberFormat="1" applyFont="1" applyFill="1" applyBorder="1" applyAlignment="1">
      <alignment vertical="center"/>
    </xf>
    <xf numFmtId="176" fontId="9" fillId="0" borderId="123" xfId="0" applyNumberFormat="1" applyFont="1" applyFill="1" applyBorder="1" applyAlignment="1">
      <alignment vertical="center"/>
    </xf>
    <xf numFmtId="177" fontId="6" fillId="0" borderId="33" xfId="1" applyNumberFormat="1" applyFont="1" applyFill="1" applyBorder="1" applyAlignment="1">
      <alignment horizontal="right" vertical="center"/>
    </xf>
    <xf numFmtId="177" fontId="6" fillId="0" borderId="34" xfId="1" applyNumberFormat="1" applyFont="1" applyFill="1" applyBorder="1" applyAlignment="1">
      <alignment horizontal="right" vertical="center"/>
    </xf>
    <xf numFmtId="177" fontId="6" fillId="0" borderId="69" xfId="1" applyNumberFormat="1" applyFont="1" applyFill="1" applyBorder="1" applyAlignment="1">
      <alignment horizontal="right" vertical="center"/>
    </xf>
    <xf numFmtId="177" fontId="6" fillId="0" borderId="68" xfId="1" applyNumberFormat="1" applyFont="1" applyFill="1" applyBorder="1" applyAlignment="1">
      <alignment horizontal="right" vertical="center"/>
    </xf>
    <xf numFmtId="177" fontId="9" fillId="0" borderId="101" xfId="1" applyNumberFormat="1" applyFont="1" applyFill="1" applyBorder="1" applyAlignment="1">
      <alignment vertical="center"/>
    </xf>
    <xf numFmtId="177" fontId="6" fillId="0" borderId="108" xfId="1" applyNumberFormat="1" applyFont="1" applyFill="1" applyBorder="1" applyAlignment="1">
      <alignment vertical="center"/>
    </xf>
    <xf numFmtId="177" fontId="6" fillId="0" borderId="130" xfId="1" applyNumberFormat="1" applyFont="1" applyFill="1" applyBorder="1" applyAlignment="1">
      <alignment horizontal="right" vertical="center"/>
    </xf>
    <xf numFmtId="177" fontId="6" fillId="0" borderId="62" xfId="1" applyNumberFormat="1" applyFont="1" applyFill="1" applyBorder="1" applyAlignment="1">
      <alignment horizontal="right" vertical="center"/>
    </xf>
    <xf numFmtId="177" fontId="6" fillId="0" borderId="61" xfId="1" applyNumberFormat="1" applyFont="1" applyFill="1" applyBorder="1" applyAlignment="1">
      <alignment horizontal="right" vertical="center"/>
    </xf>
    <xf numFmtId="177" fontId="6" fillId="0" borderId="119" xfId="1" applyNumberFormat="1" applyFont="1" applyFill="1" applyBorder="1" applyAlignment="1">
      <alignment horizontal="right" vertical="center"/>
    </xf>
    <xf numFmtId="0" fontId="6" fillId="2" borderId="16" xfId="0" applyFont="1" applyFill="1" applyBorder="1" applyAlignment="1">
      <alignment horizontal="center" vertical="center" wrapText="1"/>
    </xf>
    <xf numFmtId="0" fontId="6" fillId="2" borderId="0" xfId="0" applyFont="1" applyFill="1" applyBorder="1" applyAlignment="1">
      <alignment horizontal="center" vertical="center"/>
    </xf>
    <xf numFmtId="0" fontId="6" fillId="2" borderId="35" xfId="0" applyFont="1" applyFill="1" applyBorder="1" applyAlignment="1">
      <alignment horizontal="center" vertical="center"/>
    </xf>
    <xf numFmtId="0" fontId="6" fillId="2" borderId="0" xfId="0" applyFont="1" applyFill="1" applyAlignment="1">
      <alignment horizontal="center" vertical="center"/>
    </xf>
    <xf numFmtId="0" fontId="6" fillId="2" borderId="98" xfId="0" applyFont="1" applyFill="1" applyBorder="1" applyAlignment="1">
      <alignment horizontal="center" vertical="center" wrapText="1"/>
    </xf>
    <xf numFmtId="0" fontId="6" fillId="2" borderId="98" xfId="0" applyFont="1" applyFill="1" applyBorder="1" applyAlignment="1">
      <alignment horizontal="center" vertical="center"/>
    </xf>
    <xf numFmtId="0" fontId="6" fillId="2" borderId="102" xfId="0" applyFont="1" applyFill="1" applyBorder="1" applyAlignment="1">
      <alignment horizontal="center" vertical="center"/>
    </xf>
    <xf numFmtId="0" fontId="6" fillId="2" borderId="95" xfId="0" applyFont="1" applyFill="1" applyBorder="1" applyAlignment="1">
      <alignment horizontal="center" vertical="center"/>
    </xf>
    <xf numFmtId="0" fontId="6" fillId="2" borderId="74" xfId="0" applyFont="1" applyFill="1" applyBorder="1" applyAlignment="1">
      <alignment horizontal="center" vertical="center" wrapText="1"/>
    </xf>
    <xf numFmtId="0" fontId="6" fillId="2" borderId="90" xfId="0" applyFont="1" applyFill="1" applyBorder="1" applyAlignment="1">
      <alignment horizontal="center" vertical="center" wrapText="1"/>
    </xf>
    <xf numFmtId="0" fontId="6" fillId="2" borderId="54" xfId="0" applyFont="1" applyFill="1" applyBorder="1" applyAlignment="1">
      <alignment horizontal="center" vertical="center" wrapText="1"/>
    </xf>
    <xf numFmtId="0" fontId="6" fillId="2" borderId="87" xfId="0" applyFont="1" applyFill="1" applyBorder="1" applyAlignment="1">
      <alignment horizontal="center" vertical="center" wrapText="1"/>
    </xf>
    <xf numFmtId="176" fontId="6" fillId="0" borderId="120" xfId="0" applyNumberFormat="1" applyFont="1" applyFill="1" applyBorder="1" applyAlignment="1">
      <alignment horizontal="right" vertical="center"/>
    </xf>
    <xf numFmtId="0" fontId="6" fillId="0" borderId="21" xfId="0" applyFont="1" applyFill="1" applyBorder="1" applyAlignment="1">
      <alignment horizontal="right" vertical="center"/>
    </xf>
    <xf numFmtId="176" fontId="6" fillId="0" borderId="25" xfId="0" applyNumberFormat="1" applyFont="1" applyFill="1" applyBorder="1" applyAlignment="1">
      <alignment horizontal="right" vertical="center"/>
    </xf>
    <xf numFmtId="0" fontId="6" fillId="0" borderId="18" xfId="0" applyFont="1" applyFill="1" applyBorder="1" applyAlignment="1">
      <alignment horizontal="right" vertical="center"/>
    </xf>
    <xf numFmtId="176" fontId="9" fillId="0" borderId="20" xfId="0" applyNumberFormat="1" applyFont="1" applyFill="1" applyBorder="1" applyAlignment="1">
      <alignment horizontal="right" vertical="center"/>
    </xf>
    <xf numFmtId="176" fontId="9" fillId="0" borderId="23" xfId="0" applyNumberFormat="1" applyFont="1" applyFill="1" applyBorder="1" applyAlignment="1">
      <alignment horizontal="right" vertical="center"/>
    </xf>
    <xf numFmtId="176" fontId="9" fillId="0" borderId="26" xfId="0" applyNumberFormat="1" applyFont="1" applyFill="1" applyBorder="1" applyAlignment="1">
      <alignment horizontal="right" vertical="center"/>
    </xf>
    <xf numFmtId="176" fontId="9" fillId="0" borderId="21" xfId="0" applyNumberFormat="1" applyFont="1" applyFill="1" applyBorder="1" applyAlignment="1">
      <alignment horizontal="right" vertical="center"/>
    </xf>
    <xf numFmtId="176" fontId="9" fillId="0" borderId="27" xfId="0" applyNumberFormat="1" applyFont="1" applyFill="1" applyBorder="1" applyAlignment="1">
      <alignment horizontal="right" vertical="center"/>
    </xf>
    <xf numFmtId="0" fontId="6" fillId="2" borderId="81"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105" xfId="0" applyFont="1" applyFill="1" applyBorder="1" applyAlignment="1">
      <alignment horizontal="center" vertical="center" wrapText="1"/>
    </xf>
    <xf numFmtId="178" fontId="6" fillId="0" borderId="46" xfId="2" applyNumberFormat="1" applyFont="1" applyFill="1" applyBorder="1" applyAlignment="1">
      <alignment vertical="center"/>
    </xf>
    <xf numFmtId="178" fontId="6" fillId="0" borderId="22" xfId="2" applyNumberFormat="1" applyFont="1" applyFill="1" applyBorder="1" applyAlignment="1">
      <alignment vertical="center"/>
    </xf>
    <xf numFmtId="178" fontId="6" fillId="0" borderId="20" xfId="2" applyNumberFormat="1" applyFont="1" applyFill="1" applyBorder="1" applyAlignment="1">
      <alignment vertical="center"/>
    </xf>
    <xf numFmtId="178" fontId="6" fillId="0" borderId="23" xfId="2" applyNumberFormat="1" applyFont="1" applyFill="1" applyBorder="1" applyAlignment="1">
      <alignment vertical="center"/>
    </xf>
    <xf numFmtId="178" fontId="6" fillId="0" borderId="15" xfId="0" applyNumberFormat="1" applyFont="1" applyFill="1" applyBorder="1" applyAlignment="1">
      <alignment horizontal="right" vertical="center"/>
    </xf>
    <xf numFmtId="178" fontId="6" fillId="0" borderId="0" xfId="0" applyNumberFormat="1" applyFont="1" applyFill="1" applyBorder="1" applyAlignment="1">
      <alignment horizontal="right" vertical="center"/>
    </xf>
    <xf numFmtId="178" fontId="6" fillId="0" borderId="24" xfId="0" applyNumberFormat="1" applyFont="1" applyFill="1" applyBorder="1" applyAlignment="1">
      <alignment horizontal="right" vertical="center"/>
    </xf>
    <xf numFmtId="178" fontId="6" fillId="0" borderId="30" xfId="0" applyNumberFormat="1" applyFont="1" applyFill="1" applyBorder="1" applyAlignment="1">
      <alignment horizontal="right" vertical="center"/>
    </xf>
    <xf numFmtId="176" fontId="6" fillId="0" borderId="15" xfId="0" applyNumberFormat="1" applyFont="1" applyFill="1" applyBorder="1" applyAlignment="1">
      <alignment horizontal="right" vertical="center"/>
    </xf>
    <xf numFmtId="0" fontId="6" fillId="0" borderId="0" xfId="0" applyFont="1" applyFill="1" applyBorder="1" applyAlignment="1">
      <alignment horizontal="right" vertical="center"/>
    </xf>
    <xf numFmtId="176" fontId="6" fillId="0" borderId="78" xfId="0" applyNumberFormat="1" applyFont="1" applyFill="1" applyBorder="1" applyAlignment="1">
      <alignment horizontal="right" vertical="center"/>
    </xf>
    <xf numFmtId="176" fontId="6" fillId="0" borderId="77" xfId="0" applyNumberFormat="1" applyFont="1" applyFill="1" applyBorder="1" applyAlignment="1">
      <alignment horizontal="right" vertical="center"/>
    </xf>
    <xf numFmtId="176" fontId="9" fillId="0" borderId="78" xfId="0" applyNumberFormat="1" applyFont="1" applyFill="1" applyBorder="1" applyAlignment="1">
      <alignment horizontal="right" vertical="center"/>
    </xf>
    <xf numFmtId="176" fontId="9" fillId="0" borderId="49" xfId="0" applyNumberFormat="1" applyFont="1" applyFill="1" applyBorder="1" applyAlignment="1">
      <alignment horizontal="right" vertical="center"/>
    </xf>
    <xf numFmtId="176" fontId="9" fillId="0" borderId="84" xfId="0" applyNumberFormat="1" applyFont="1" applyFill="1" applyBorder="1" applyAlignment="1">
      <alignment horizontal="right" vertical="center"/>
    </xf>
    <xf numFmtId="176" fontId="9" fillId="0" borderId="111" xfId="0" applyNumberFormat="1" applyFont="1" applyFill="1" applyBorder="1" applyAlignment="1">
      <alignment horizontal="right" vertical="center"/>
    </xf>
    <xf numFmtId="0" fontId="6" fillId="2" borderId="92" xfId="0" applyFont="1" applyFill="1" applyBorder="1" applyAlignment="1">
      <alignment horizontal="center" vertical="center" wrapText="1"/>
    </xf>
    <xf numFmtId="0" fontId="6" fillId="2" borderId="33" xfId="0" applyFont="1" applyFill="1" applyBorder="1" applyAlignment="1">
      <alignment horizontal="center" vertical="center"/>
    </xf>
    <xf numFmtId="176" fontId="6" fillId="0" borderId="9" xfId="0" applyNumberFormat="1" applyFont="1" applyFill="1" applyBorder="1" applyAlignment="1">
      <alignment horizontal="right" vertical="center"/>
    </xf>
    <xf numFmtId="176" fontId="6" fillId="0" borderId="39" xfId="0" applyNumberFormat="1" applyFont="1" applyFill="1" applyBorder="1" applyAlignment="1">
      <alignment horizontal="right" vertical="center"/>
    </xf>
    <xf numFmtId="176" fontId="6" fillId="0" borderId="38" xfId="0" applyNumberFormat="1" applyFont="1" applyFill="1" applyBorder="1" applyAlignment="1">
      <alignment horizontal="right" vertical="center"/>
    </xf>
    <xf numFmtId="176" fontId="6" fillId="0" borderId="35" xfId="0" applyNumberFormat="1" applyFont="1" applyFill="1" applyBorder="1" applyAlignment="1">
      <alignment horizontal="right" vertical="center"/>
    </xf>
    <xf numFmtId="176" fontId="6" fillId="0" borderId="41" xfId="0" applyNumberFormat="1" applyFont="1" applyFill="1" applyBorder="1" applyAlignment="1">
      <alignment horizontal="right" vertical="center"/>
    </xf>
    <xf numFmtId="176" fontId="6" fillId="0" borderId="24" xfId="0" applyNumberFormat="1" applyFont="1" applyFill="1" applyBorder="1" applyAlignment="1">
      <alignment horizontal="right" vertical="center"/>
    </xf>
    <xf numFmtId="176" fontId="6" fillId="0" borderId="30" xfId="0" applyNumberFormat="1" applyFont="1" applyFill="1" applyBorder="1" applyAlignment="1">
      <alignment horizontal="right" vertical="center"/>
    </xf>
    <xf numFmtId="176" fontId="6" fillId="0" borderId="19" xfId="0" applyNumberFormat="1" applyFont="1" applyFill="1" applyBorder="1" applyAlignment="1">
      <alignment horizontal="right" vertical="center"/>
    </xf>
    <xf numFmtId="176" fontId="6" fillId="0" borderId="16" xfId="0" applyNumberFormat="1" applyFont="1" applyFill="1" applyBorder="1" applyAlignment="1">
      <alignment horizontal="right" vertical="center"/>
    </xf>
    <xf numFmtId="176" fontId="6" fillId="0" borderId="32" xfId="0" applyNumberFormat="1" applyFont="1" applyFill="1" applyBorder="1" applyAlignment="1">
      <alignment horizontal="right" vertical="center"/>
    </xf>
    <xf numFmtId="0" fontId="6" fillId="2" borderId="55" xfId="0" applyFont="1" applyFill="1" applyBorder="1" applyAlignment="1">
      <alignment horizontal="center" vertical="center" wrapText="1"/>
    </xf>
    <xf numFmtId="0" fontId="6" fillId="2" borderId="88" xfId="0" applyFont="1" applyFill="1" applyBorder="1" applyAlignment="1">
      <alignment horizontal="center" vertical="center" wrapText="1"/>
    </xf>
    <xf numFmtId="176" fontId="6" fillId="0" borderId="20" xfId="0" applyNumberFormat="1" applyFont="1" applyFill="1" applyBorder="1" applyAlignment="1">
      <alignment horizontal="right" vertical="center"/>
    </xf>
    <xf numFmtId="176" fontId="6" fillId="0" borderId="23" xfId="0" applyNumberFormat="1" applyFont="1" applyFill="1" applyBorder="1" applyAlignment="1">
      <alignment horizontal="right" vertical="center"/>
    </xf>
    <xf numFmtId="176" fontId="6" fillId="0" borderId="26" xfId="0" applyNumberFormat="1" applyFont="1" applyFill="1" applyBorder="1" applyAlignment="1">
      <alignment horizontal="right" vertical="center"/>
    </xf>
    <xf numFmtId="176" fontId="6" fillId="0" borderId="21" xfId="0" applyNumberFormat="1" applyFont="1" applyFill="1" applyBorder="1" applyAlignment="1">
      <alignment horizontal="right" vertical="center"/>
    </xf>
    <xf numFmtId="176" fontId="6" fillId="0" borderId="27" xfId="0" applyNumberFormat="1" applyFont="1" applyFill="1" applyBorder="1" applyAlignment="1">
      <alignment horizontal="right" vertical="center"/>
    </xf>
    <xf numFmtId="179" fontId="6" fillId="0" borderId="52" xfId="2" applyNumberFormat="1" applyFont="1" applyFill="1" applyBorder="1" applyAlignment="1">
      <alignment horizontal="right" vertical="center"/>
    </xf>
    <xf numFmtId="176" fontId="9" fillId="0" borderId="52" xfId="0" applyNumberFormat="1" applyFont="1" applyFill="1" applyBorder="1" applyAlignment="1">
      <alignment vertical="center"/>
    </xf>
    <xf numFmtId="177" fontId="6" fillId="0" borderId="38" xfId="1" applyNumberFormat="1" applyFont="1" applyFill="1" applyBorder="1" applyAlignment="1">
      <alignment vertical="center"/>
    </xf>
    <xf numFmtId="177" fontId="9" fillId="0" borderId="34" xfId="1" applyNumberFormat="1" applyFont="1" applyFill="1" applyBorder="1" applyAlignment="1">
      <alignment vertical="center"/>
    </xf>
    <xf numFmtId="0" fontId="6" fillId="0" borderId="77" xfId="0" applyFont="1" applyFill="1" applyBorder="1" applyAlignment="1">
      <alignment horizontal="right" vertical="center"/>
    </xf>
    <xf numFmtId="176" fontId="6" fillId="0" borderId="49" xfId="0" applyNumberFormat="1" applyFont="1" applyFill="1" applyBorder="1" applyAlignment="1">
      <alignment horizontal="right" vertical="center"/>
    </xf>
    <xf numFmtId="176" fontId="6" fillId="0" borderId="84" xfId="0" applyNumberFormat="1" applyFont="1" applyFill="1" applyBorder="1" applyAlignment="1">
      <alignment horizontal="right" vertical="center"/>
    </xf>
    <xf numFmtId="176" fontId="6" fillId="0" borderId="111" xfId="0" applyNumberFormat="1" applyFont="1" applyFill="1" applyBorder="1" applyAlignment="1">
      <alignment horizontal="right" vertical="center"/>
    </xf>
    <xf numFmtId="0" fontId="6" fillId="0" borderId="112" xfId="0" applyFont="1" applyBorder="1" applyAlignment="1">
      <alignment horizontal="center" vertical="center"/>
    </xf>
    <xf numFmtId="0" fontId="6" fillId="0" borderId="113" xfId="0" applyFont="1" applyBorder="1" applyAlignment="1">
      <alignment horizontal="center" vertical="center"/>
    </xf>
    <xf numFmtId="0" fontId="6" fillId="0" borderId="114" xfId="0" applyFont="1" applyBorder="1" applyAlignment="1">
      <alignment horizontal="center" vertical="center"/>
    </xf>
    <xf numFmtId="177" fontId="6" fillId="0" borderId="64" xfId="1" applyNumberFormat="1" applyFont="1" applyFill="1" applyBorder="1" applyAlignment="1">
      <alignment horizontal="right" vertical="center"/>
    </xf>
    <xf numFmtId="177" fontId="6" fillId="0" borderId="63" xfId="1" applyNumberFormat="1" applyFont="1" applyFill="1" applyBorder="1" applyAlignment="1">
      <alignment horizontal="right" vertical="center"/>
    </xf>
    <xf numFmtId="177" fontId="6" fillId="0" borderId="67" xfId="1" applyNumberFormat="1" applyFont="1" applyFill="1" applyBorder="1" applyAlignment="1">
      <alignment horizontal="right" vertical="center"/>
    </xf>
    <xf numFmtId="177" fontId="6" fillId="0" borderId="70" xfId="1" applyNumberFormat="1" applyFont="1" applyFill="1" applyBorder="1" applyAlignment="1">
      <alignment horizontal="right" vertical="center"/>
    </xf>
    <xf numFmtId="177" fontId="6" fillId="0" borderId="36" xfId="1" applyNumberFormat="1" applyFont="1" applyFill="1" applyBorder="1" applyAlignment="1">
      <alignment horizontal="right" vertical="center"/>
    </xf>
    <xf numFmtId="38" fontId="6" fillId="0" borderId="79" xfId="2" applyFont="1" applyFill="1" applyBorder="1" applyAlignment="1">
      <alignment vertical="center"/>
    </xf>
    <xf numFmtId="38" fontId="6" fillId="0" borderId="78" xfId="2" applyFont="1" applyFill="1" applyBorder="1" applyAlignment="1">
      <alignment vertical="center"/>
    </xf>
    <xf numFmtId="38" fontId="6" fillId="0" borderId="75" xfId="2" applyFont="1" applyFill="1" applyBorder="1" applyAlignment="1">
      <alignment vertical="center"/>
    </xf>
    <xf numFmtId="38" fontId="6" fillId="0" borderId="82" xfId="2" applyFont="1" applyFill="1" applyBorder="1" applyAlignment="1">
      <alignment vertical="center"/>
    </xf>
    <xf numFmtId="38" fontId="6" fillId="0" borderId="84" xfId="0" applyNumberFormat="1" applyFont="1" applyFill="1" applyBorder="1" applyAlignment="1">
      <alignment horizontal="right" vertical="center"/>
    </xf>
    <xf numFmtId="38" fontId="6" fillId="0" borderId="85" xfId="0" applyNumberFormat="1" applyFont="1" applyFill="1" applyBorder="1" applyAlignment="1">
      <alignment horizontal="right" vertical="center"/>
    </xf>
    <xf numFmtId="38" fontId="6" fillId="0" borderId="66" xfId="0" applyNumberFormat="1" applyFont="1" applyFill="1" applyBorder="1" applyAlignment="1">
      <alignment horizontal="right" vertical="center"/>
    </xf>
    <xf numFmtId="0" fontId="6" fillId="0" borderId="66" xfId="0" applyFont="1" applyFill="1" applyBorder="1" applyAlignment="1">
      <alignment horizontal="right" vertical="center"/>
    </xf>
    <xf numFmtId="38" fontId="6" fillId="0" borderId="65" xfId="0" applyNumberFormat="1" applyFont="1" applyFill="1" applyBorder="1" applyAlignment="1">
      <alignment horizontal="right" vertical="center"/>
    </xf>
    <xf numFmtId="0" fontId="6" fillId="0" borderId="65" xfId="0" applyFont="1" applyFill="1" applyBorder="1" applyAlignment="1">
      <alignment horizontal="right" vertical="center"/>
    </xf>
    <xf numFmtId="38" fontId="6" fillId="0" borderId="23" xfId="2" applyFont="1" applyFill="1" applyBorder="1" applyAlignment="1">
      <alignment vertical="center"/>
    </xf>
    <xf numFmtId="38" fontId="6" fillId="0" borderId="25" xfId="2" applyFont="1" applyFill="1" applyBorder="1" applyAlignment="1">
      <alignment vertical="center"/>
    </xf>
    <xf numFmtId="38" fontId="6" fillId="0" borderId="30" xfId="2" applyFont="1" applyFill="1" applyBorder="1" applyAlignment="1">
      <alignment vertical="center"/>
    </xf>
    <xf numFmtId="38" fontId="6" fillId="0" borderId="31" xfId="2" applyFont="1" applyFill="1" applyBorder="1" applyAlignment="1">
      <alignment vertical="center"/>
    </xf>
    <xf numFmtId="38" fontId="6" fillId="0" borderId="65" xfId="2" applyFont="1" applyFill="1" applyBorder="1" applyAlignment="1">
      <alignment vertical="center"/>
    </xf>
    <xf numFmtId="38" fontId="6" fillId="0" borderId="77" xfId="2" applyFont="1" applyFill="1" applyBorder="1" applyAlignment="1">
      <alignment vertical="center"/>
    </xf>
    <xf numFmtId="38" fontId="6" fillId="0" borderId="66" xfId="2" applyFont="1" applyFill="1" applyBorder="1" applyAlignment="1">
      <alignment vertical="center"/>
    </xf>
    <xf numFmtId="38" fontId="6" fillId="0" borderId="76" xfId="2" applyFont="1" applyFill="1" applyBorder="1" applyAlignment="1">
      <alignment vertical="center"/>
    </xf>
    <xf numFmtId="38" fontId="6" fillId="0" borderId="28" xfId="2" applyFont="1" applyFill="1" applyBorder="1" applyAlignment="1">
      <alignment vertical="center"/>
    </xf>
    <xf numFmtId="38" fontId="6" fillId="0" borderId="84" xfId="2" applyFont="1" applyFill="1" applyBorder="1" applyAlignment="1">
      <alignment horizontal="right" vertical="center"/>
    </xf>
    <xf numFmtId="38" fontId="6" fillId="0" borderId="49" xfId="2" applyFont="1" applyFill="1" applyBorder="1" applyAlignment="1">
      <alignment horizontal="right" vertical="center"/>
    </xf>
    <xf numFmtId="0" fontId="6" fillId="0" borderId="73" xfId="0" applyFont="1" applyFill="1" applyBorder="1" applyAlignment="1">
      <alignment vertical="center"/>
    </xf>
    <xf numFmtId="176" fontId="9" fillId="0" borderId="55" xfId="0" applyNumberFormat="1" applyFont="1" applyFill="1" applyBorder="1" applyAlignment="1">
      <alignment vertical="center"/>
    </xf>
    <xf numFmtId="0" fontId="6" fillId="0" borderId="35" xfId="0" applyFont="1" applyFill="1" applyBorder="1" applyAlignment="1">
      <alignment vertical="center"/>
    </xf>
    <xf numFmtId="176" fontId="6" fillId="0" borderId="98" xfId="0" applyNumberFormat="1" applyFont="1" applyFill="1" applyBorder="1" applyAlignment="1">
      <alignment vertical="center"/>
    </xf>
    <xf numFmtId="176" fontId="6" fillId="0" borderId="97" xfId="0" applyNumberFormat="1" applyFont="1" applyFill="1" applyBorder="1" applyAlignment="1">
      <alignment vertical="center"/>
    </xf>
    <xf numFmtId="176" fontId="6" fillId="0" borderId="102" xfId="0" applyNumberFormat="1" applyFont="1" applyFill="1" applyBorder="1" applyAlignment="1">
      <alignment vertical="center"/>
    </xf>
    <xf numFmtId="0" fontId="6" fillId="0" borderId="102" xfId="0" applyFont="1" applyFill="1" applyBorder="1" applyAlignment="1">
      <alignment vertical="center"/>
    </xf>
    <xf numFmtId="176" fontId="6" fillId="0" borderId="95" xfId="0" applyNumberFormat="1" applyFont="1" applyFill="1" applyBorder="1" applyAlignment="1">
      <alignment vertical="center"/>
    </xf>
    <xf numFmtId="176" fontId="6" fillId="0" borderId="105" xfId="0" applyNumberFormat="1" applyFont="1" applyFill="1" applyBorder="1" applyAlignment="1">
      <alignment vertical="center"/>
    </xf>
    <xf numFmtId="0" fontId="6" fillId="0" borderId="105" xfId="0" applyFont="1" applyFill="1" applyBorder="1" applyAlignment="1">
      <alignment vertical="center"/>
    </xf>
    <xf numFmtId="0" fontId="6" fillId="0" borderId="98" xfId="0" applyFont="1" applyFill="1" applyBorder="1" applyAlignment="1">
      <alignment vertical="center"/>
    </xf>
    <xf numFmtId="176" fontId="6" fillId="0" borderId="106" xfId="0" applyNumberFormat="1" applyFont="1" applyFill="1" applyBorder="1" applyAlignment="1">
      <alignment vertical="center"/>
    </xf>
    <xf numFmtId="176" fontId="6" fillId="0" borderId="107" xfId="0" applyNumberFormat="1" applyFont="1" applyFill="1" applyBorder="1" applyAlignment="1">
      <alignment vertical="center"/>
    </xf>
    <xf numFmtId="177" fontId="6" fillId="0" borderId="101" xfId="1" applyNumberFormat="1" applyFont="1" applyFill="1" applyBorder="1" applyAlignment="1">
      <alignment vertical="center"/>
    </xf>
    <xf numFmtId="176" fontId="6" fillId="0" borderId="28" xfId="0" applyNumberFormat="1" applyFont="1" applyFill="1" applyBorder="1" applyAlignment="1">
      <alignment vertical="center"/>
    </xf>
    <xf numFmtId="0" fontId="6" fillId="0" borderId="24" xfId="0" applyFont="1" applyFill="1" applyBorder="1" applyAlignment="1">
      <alignment vertical="center"/>
    </xf>
    <xf numFmtId="176" fontId="9" fillId="0" borderId="54" xfId="0" applyNumberFormat="1" applyFont="1" applyFill="1" applyBorder="1" applyAlignment="1">
      <alignment vertical="center"/>
    </xf>
    <xf numFmtId="0" fontId="6" fillId="0" borderId="16" xfId="0" applyFont="1" applyFill="1" applyBorder="1" applyAlignment="1">
      <alignment vertical="center"/>
    </xf>
    <xf numFmtId="176" fontId="9" fillId="0" borderId="28" xfId="0" applyNumberFormat="1" applyFont="1" applyFill="1" applyBorder="1" applyAlignment="1">
      <alignment vertical="center"/>
    </xf>
    <xf numFmtId="0" fontId="6" fillId="0" borderId="28" xfId="0" applyFont="1" applyFill="1" applyBorder="1" applyAlignment="1">
      <alignment vertical="center"/>
    </xf>
    <xf numFmtId="176" fontId="9" fillId="0" borderId="19" xfId="0" applyNumberFormat="1" applyFont="1" applyFill="1" applyBorder="1" applyAlignment="1">
      <alignment vertical="center"/>
    </xf>
    <xf numFmtId="0" fontId="6" fillId="0" borderId="54" xfId="0" applyFont="1" applyFill="1" applyBorder="1" applyAlignment="1">
      <alignment vertical="center"/>
    </xf>
    <xf numFmtId="176" fontId="9" fillId="0" borderId="36" xfId="0" applyNumberFormat="1" applyFont="1" applyFill="1" applyBorder="1" applyAlignment="1">
      <alignment vertical="center"/>
    </xf>
    <xf numFmtId="0" fontId="6" fillId="0" borderId="36" xfId="0" applyFont="1" applyFill="1" applyBorder="1" applyAlignment="1">
      <alignment vertical="center"/>
    </xf>
    <xf numFmtId="176" fontId="9" fillId="0" borderId="38" xfId="0" applyNumberFormat="1" applyFont="1" applyFill="1" applyBorder="1" applyAlignment="1">
      <alignment vertical="center"/>
    </xf>
    <xf numFmtId="0" fontId="6" fillId="0" borderId="55" xfId="0" applyFont="1" applyFill="1" applyBorder="1" applyAlignment="1">
      <alignment vertical="center"/>
    </xf>
    <xf numFmtId="176" fontId="9" fillId="0" borderId="53" xfId="0" applyNumberFormat="1" applyFont="1" applyFill="1" applyBorder="1" applyAlignment="1">
      <alignment vertical="center"/>
    </xf>
    <xf numFmtId="0" fontId="6" fillId="0" borderId="21" xfId="0" applyFont="1" applyFill="1" applyBorder="1" applyAlignment="1">
      <alignment vertical="center"/>
    </xf>
    <xf numFmtId="176" fontId="9" fillId="0" borderId="17" xfId="0" applyNumberFormat="1" applyFont="1" applyFill="1" applyBorder="1" applyAlignment="1">
      <alignment vertical="center"/>
    </xf>
    <xf numFmtId="0" fontId="6" fillId="0" borderId="17" xfId="0" applyFont="1" applyFill="1" applyBorder="1" applyAlignment="1">
      <alignment vertical="center"/>
    </xf>
    <xf numFmtId="176" fontId="9" fillId="0" borderId="26" xfId="0" applyNumberFormat="1" applyFont="1" applyFill="1" applyBorder="1" applyAlignment="1">
      <alignment vertical="center"/>
    </xf>
    <xf numFmtId="0" fontId="6" fillId="0" borderId="53" xfId="0" applyFont="1" applyFill="1" applyBorder="1" applyAlignment="1">
      <alignment vertical="center"/>
    </xf>
    <xf numFmtId="0" fontId="6" fillId="2" borderId="59" xfId="0" applyFont="1" applyFill="1" applyBorder="1" applyAlignment="1">
      <alignment horizontal="center" vertical="center" wrapText="1"/>
    </xf>
    <xf numFmtId="0" fontId="6" fillId="2" borderId="59" xfId="0" applyFont="1" applyFill="1" applyBorder="1" applyAlignment="1">
      <alignment horizontal="center" vertical="center"/>
    </xf>
    <xf numFmtId="0" fontId="6" fillId="2" borderId="36" xfId="0" applyFont="1" applyFill="1" applyBorder="1" applyAlignment="1">
      <alignment horizontal="center" vertical="center"/>
    </xf>
    <xf numFmtId="177" fontId="6" fillId="0" borderId="38" xfId="1" applyNumberFormat="1" applyFont="1" applyFill="1" applyBorder="1" applyAlignment="1">
      <alignment horizontal="right" vertical="center"/>
    </xf>
    <xf numFmtId="177" fontId="6" fillId="0" borderId="35" xfId="1" applyNumberFormat="1" applyFont="1" applyFill="1" applyBorder="1" applyAlignment="1">
      <alignment horizontal="right" vertical="center"/>
    </xf>
    <xf numFmtId="0" fontId="6" fillId="2" borderId="56" xfId="0" applyFont="1" applyFill="1" applyBorder="1" applyAlignment="1">
      <alignment horizontal="center" vertical="center" wrapText="1"/>
    </xf>
    <xf numFmtId="0" fontId="6" fillId="2" borderId="57" xfId="0" applyFont="1" applyFill="1" applyBorder="1" applyAlignment="1">
      <alignment horizontal="center" vertical="center"/>
    </xf>
    <xf numFmtId="0" fontId="6" fillId="2" borderId="58" xfId="0" applyFont="1" applyFill="1" applyBorder="1" applyAlignment="1">
      <alignment horizontal="center" vertical="center"/>
    </xf>
    <xf numFmtId="0" fontId="6" fillId="2" borderId="58" xfId="0" applyFont="1" applyFill="1" applyBorder="1" applyAlignment="1">
      <alignment horizontal="center" vertical="center" wrapText="1"/>
    </xf>
    <xf numFmtId="0" fontId="6" fillId="2" borderId="19" xfId="0" applyFont="1" applyFill="1" applyBorder="1" applyAlignment="1">
      <alignment horizontal="center" vertical="center"/>
    </xf>
    <xf numFmtId="0" fontId="6" fillId="2" borderId="38" xfId="0" applyFont="1" applyFill="1" applyBorder="1" applyAlignment="1">
      <alignment horizontal="center" vertical="center"/>
    </xf>
    <xf numFmtId="0" fontId="9" fillId="2" borderId="46" xfId="0" applyFont="1" applyFill="1" applyBorder="1" applyAlignment="1">
      <alignment horizontal="center" vertical="center" wrapText="1"/>
    </xf>
    <xf numFmtId="0" fontId="9" fillId="2" borderId="26"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33" xfId="0" applyFont="1" applyFill="1" applyBorder="1" applyAlignment="1">
      <alignment horizontal="center" vertical="center" wrapText="1"/>
    </xf>
    <xf numFmtId="0" fontId="9" fillId="2" borderId="38" xfId="0" applyFont="1" applyFill="1" applyBorder="1" applyAlignment="1">
      <alignment horizontal="center" vertical="center" wrapText="1"/>
    </xf>
    <xf numFmtId="0" fontId="6" fillId="2" borderId="2" xfId="0" applyFont="1" applyFill="1" applyBorder="1" applyAlignment="1">
      <alignment horizontal="center" vertical="center"/>
    </xf>
    <xf numFmtId="38" fontId="6" fillId="0" borderId="51" xfId="0" applyNumberFormat="1" applyFont="1" applyFill="1" applyBorder="1" applyAlignment="1">
      <alignment horizontal="right" vertical="center"/>
    </xf>
    <xf numFmtId="0" fontId="6" fillId="0" borderId="50" xfId="0" applyFont="1" applyFill="1" applyBorder="1" applyAlignment="1">
      <alignment horizontal="right" vertical="center"/>
    </xf>
    <xf numFmtId="38" fontId="6" fillId="0" borderId="52" xfId="0" applyNumberFormat="1" applyFont="1" applyFill="1" applyBorder="1" applyAlignment="1">
      <alignment horizontal="right" vertical="center"/>
    </xf>
    <xf numFmtId="0" fontId="6" fillId="0" borderId="52" xfId="0" applyFont="1" applyFill="1" applyBorder="1" applyAlignment="1">
      <alignment horizontal="right" vertical="center"/>
    </xf>
    <xf numFmtId="0" fontId="6" fillId="0" borderId="76" xfId="0" applyFont="1" applyFill="1" applyBorder="1" applyAlignment="1">
      <alignment horizontal="right" vertical="center"/>
    </xf>
    <xf numFmtId="38" fontId="6" fillId="0" borderId="80" xfId="0" applyNumberFormat="1" applyFont="1" applyFill="1" applyBorder="1" applyAlignment="1">
      <alignment horizontal="right" vertical="center"/>
    </xf>
    <xf numFmtId="0" fontId="6" fillId="0" borderId="82" xfId="0" applyFont="1" applyFill="1" applyBorder="1" applyAlignment="1">
      <alignment horizontal="right" vertical="center"/>
    </xf>
    <xf numFmtId="38" fontId="6" fillId="0" borderId="75" xfId="0" applyNumberFormat="1" applyFont="1" applyFill="1" applyBorder="1" applyAlignment="1">
      <alignment horizontal="right" vertical="center"/>
    </xf>
    <xf numFmtId="38" fontId="6" fillId="0" borderId="16" xfId="0" applyNumberFormat="1" applyFont="1" applyFill="1" applyBorder="1" applyAlignment="1">
      <alignment horizontal="right" vertical="center"/>
    </xf>
    <xf numFmtId="38" fontId="6" fillId="0" borderId="0" xfId="0" applyNumberFormat="1" applyFont="1" applyFill="1" applyBorder="1" applyAlignment="1">
      <alignment horizontal="right" vertical="center"/>
    </xf>
    <xf numFmtId="38" fontId="6" fillId="0" borderId="17" xfId="0" applyNumberFormat="1" applyFont="1" applyFill="1" applyBorder="1" applyAlignment="1">
      <alignment horizontal="right" vertical="center"/>
    </xf>
    <xf numFmtId="38" fontId="6" fillId="0" borderId="28" xfId="0" applyNumberFormat="1" applyFont="1" applyFill="1" applyBorder="1" applyAlignment="1">
      <alignment horizontal="right" vertical="center"/>
    </xf>
    <xf numFmtId="0" fontId="6" fillId="0" borderId="28" xfId="0" applyFont="1" applyFill="1" applyBorder="1" applyAlignment="1">
      <alignment horizontal="right" vertical="center"/>
    </xf>
    <xf numFmtId="38" fontId="6" fillId="0" borderId="80" xfId="2" applyFont="1" applyFill="1" applyBorder="1" applyAlignment="1">
      <alignment vertical="center"/>
    </xf>
    <xf numFmtId="38" fontId="6" fillId="0" borderId="24" xfId="2" applyFont="1" applyFill="1" applyBorder="1" applyAlignment="1">
      <alignment vertical="center"/>
    </xf>
    <xf numFmtId="38" fontId="6" fillId="0" borderId="29" xfId="2" applyFont="1" applyFill="1" applyBorder="1" applyAlignment="1">
      <alignment vertical="center"/>
    </xf>
    <xf numFmtId="38" fontId="6" fillId="0" borderId="20" xfId="2" applyFont="1" applyFill="1" applyBorder="1" applyAlignment="1">
      <alignment vertical="center"/>
    </xf>
    <xf numFmtId="38" fontId="6" fillId="0" borderId="17" xfId="2" applyFont="1" applyFill="1" applyBorder="1" applyAlignment="1">
      <alignment vertical="center"/>
    </xf>
    <xf numFmtId="38" fontId="6" fillId="0" borderId="18" xfId="2" applyFont="1" applyFill="1" applyBorder="1" applyAlignment="1">
      <alignment vertical="center"/>
    </xf>
    <xf numFmtId="38" fontId="6" fillId="0" borderId="83" xfId="2" applyFont="1" applyFill="1" applyBorder="1" applyAlignment="1">
      <alignment vertical="center"/>
    </xf>
    <xf numFmtId="0" fontId="6" fillId="2" borderId="71"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6" fillId="2" borderId="36" xfId="0" applyFont="1" applyFill="1" applyBorder="1" applyAlignment="1">
      <alignment horizontal="center" vertical="center" wrapText="1"/>
    </xf>
    <xf numFmtId="38" fontId="6" fillId="0" borderId="17" xfId="2" applyFont="1" applyFill="1" applyBorder="1" applyAlignment="1">
      <alignment horizontal="right" vertical="center"/>
    </xf>
    <xf numFmtId="38" fontId="6" fillId="0" borderId="28" xfId="2" applyFont="1" applyFill="1" applyBorder="1" applyAlignment="1">
      <alignment horizontal="right" vertical="center"/>
    </xf>
    <xf numFmtId="38" fontId="6" fillId="0" borderId="66" xfId="2" applyFont="1" applyFill="1" applyBorder="1" applyAlignment="1">
      <alignment horizontal="right" vertical="center"/>
    </xf>
    <xf numFmtId="0" fontId="6" fillId="2" borderId="72"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38" xfId="0" applyFont="1" applyFill="1" applyBorder="1" applyAlignment="1">
      <alignment horizontal="center" vertical="center" wrapText="1"/>
    </xf>
    <xf numFmtId="0" fontId="6" fillId="2" borderId="46" xfId="0" applyFont="1" applyFill="1" applyBorder="1" applyAlignment="1">
      <alignment horizontal="center" vertical="center" wrapText="1"/>
    </xf>
    <xf numFmtId="0" fontId="6" fillId="2" borderId="26" xfId="0" applyFont="1" applyFill="1" applyBorder="1" applyAlignment="1">
      <alignment horizontal="center" vertical="center"/>
    </xf>
    <xf numFmtId="0" fontId="6" fillId="2" borderId="15" xfId="0" applyFont="1" applyFill="1" applyBorder="1" applyAlignment="1">
      <alignment horizontal="center" vertical="center"/>
    </xf>
    <xf numFmtId="0" fontId="9" fillId="2" borderId="60"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5" xfId="0" applyFont="1" applyFill="1" applyBorder="1" applyAlignment="1">
      <alignment horizontal="center" vertical="center" wrapText="1"/>
    </xf>
    <xf numFmtId="0" fontId="9" fillId="2" borderId="34"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6" fillId="2" borderId="22" xfId="0" applyFont="1" applyFill="1" applyBorder="1" applyAlignment="1">
      <alignment horizontal="center" vertical="center"/>
    </xf>
    <xf numFmtId="38" fontId="6" fillId="0" borderId="21" xfId="0" applyNumberFormat="1" applyFont="1" applyFill="1" applyBorder="1" applyAlignment="1">
      <alignment horizontal="right" vertical="center"/>
    </xf>
    <xf numFmtId="38" fontId="6" fillId="0" borderId="26" xfId="0" applyNumberFormat="1" applyFont="1" applyFill="1" applyBorder="1" applyAlignment="1">
      <alignment horizontal="right" vertical="center"/>
    </xf>
    <xf numFmtId="0" fontId="6" fillId="0" borderId="78" xfId="0" applyFont="1" applyFill="1" applyBorder="1" applyAlignment="1">
      <alignment horizontal="right" vertical="center"/>
    </xf>
    <xf numFmtId="38" fontId="6" fillId="0" borderId="79" xfId="2" applyFont="1" applyFill="1" applyBorder="1" applyAlignment="1">
      <alignment horizontal="right" vertical="center"/>
    </xf>
    <xf numFmtId="38" fontId="6" fillId="0" borderId="83" xfId="2" applyFont="1" applyFill="1" applyBorder="1" applyAlignment="1">
      <alignment horizontal="right" vertical="center"/>
    </xf>
    <xf numFmtId="38" fontId="6" fillId="0" borderId="77" xfId="2" applyFont="1" applyFill="1" applyBorder="1" applyAlignment="1">
      <alignment horizontal="right" vertical="center"/>
    </xf>
    <xf numFmtId="0" fontId="6" fillId="0" borderId="24" xfId="0" applyFont="1" applyFill="1" applyBorder="1" applyAlignment="1">
      <alignment horizontal="right" vertical="center"/>
    </xf>
    <xf numFmtId="38" fontId="6" fillId="0" borderId="29" xfId="0" applyNumberFormat="1" applyFont="1" applyFill="1" applyBorder="1" applyAlignment="1">
      <alignment horizontal="right" vertical="center"/>
    </xf>
    <xf numFmtId="0" fontId="6" fillId="0" borderId="31" xfId="0" applyFont="1" applyFill="1" applyBorder="1" applyAlignment="1">
      <alignment horizontal="right" vertical="center"/>
    </xf>
    <xf numFmtId="38" fontId="6" fillId="0" borderId="30" xfId="0" applyNumberFormat="1" applyFont="1" applyFill="1" applyBorder="1" applyAlignment="1">
      <alignment horizontal="right" vertical="center"/>
    </xf>
    <xf numFmtId="38" fontId="6" fillId="0" borderId="78" xfId="2" applyFont="1" applyFill="1" applyBorder="1" applyAlignment="1">
      <alignment horizontal="right" vertical="center"/>
    </xf>
    <xf numFmtId="0" fontId="6" fillId="0" borderId="19" xfId="0" applyFont="1" applyFill="1" applyBorder="1" applyAlignment="1">
      <alignment horizontal="right" vertical="center"/>
    </xf>
    <xf numFmtId="176" fontId="9" fillId="0" borderId="73" xfId="0" applyNumberFormat="1" applyFont="1" applyFill="1" applyBorder="1" applyAlignment="1">
      <alignment vertical="center"/>
    </xf>
    <xf numFmtId="38" fontId="6" fillId="0" borderId="65" xfId="2" applyFont="1" applyFill="1" applyBorder="1" applyAlignment="1">
      <alignment horizontal="right" vertical="center"/>
    </xf>
    <xf numFmtId="0" fontId="6" fillId="2" borderId="32" xfId="0" applyFont="1" applyFill="1" applyBorder="1" applyAlignment="1">
      <alignment horizontal="center" vertical="center"/>
    </xf>
    <xf numFmtId="0" fontId="6" fillId="2" borderId="41" xfId="0" applyFont="1" applyFill="1" applyBorder="1" applyAlignment="1">
      <alignment horizontal="center" vertical="center"/>
    </xf>
    <xf numFmtId="0" fontId="6" fillId="0" borderId="86" xfId="0" applyFont="1" applyFill="1" applyBorder="1" applyAlignment="1">
      <alignment vertical="center"/>
    </xf>
    <xf numFmtId="0" fontId="6" fillId="2" borderId="108" xfId="0" applyFont="1" applyFill="1" applyBorder="1" applyAlignment="1">
      <alignment horizontal="center" vertical="center" wrapText="1"/>
    </xf>
    <xf numFmtId="177" fontId="6" fillId="0" borderId="34" xfId="1" applyNumberFormat="1" applyFont="1" applyFill="1" applyBorder="1" applyAlignment="1">
      <alignment vertical="center"/>
    </xf>
    <xf numFmtId="176" fontId="6" fillId="0" borderId="96" xfId="0" applyNumberFormat="1" applyFont="1" applyFill="1" applyBorder="1" applyAlignment="1">
      <alignment vertical="center"/>
    </xf>
    <xf numFmtId="176" fontId="6" fillId="0" borderId="103" xfId="0" applyNumberFormat="1" applyFont="1" applyFill="1" applyBorder="1" applyAlignment="1">
      <alignment vertical="center"/>
    </xf>
    <xf numFmtId="176" fontId="6" fillId="0" borderId="51" xfId="0" applyNumberFormat="1" applyFont="1" applyFill="1" applyBorder="1" applyAlignment="1">
      <alignment vertical="center"/>
    </xf>
    <xf numFmtId="0" fontId="6" fillId="0" borderId="52" xfId="0" applyFont="1" applyFill="1" applyBorder="1" applyAlignment="1">
      <alignment vertical="center"/>
    </xf>
    <xf numFmtId="176" fontId="6" fillId="0" borderId="104" xfId="0" applyNumberFormat="1" applyFont="1" applyFill="1" applyBorder="1" applyAlignment="1">
      <alignment vertical="center"/>
    </xf>
    <xf numFmtId="0" fontId="6" fillId="0" borderId="51" xfId="0" applyFont="1" applyFill="1" applyBorder="1" applyAlignment="1">
      <alignment vertical="center"/>
    </xf>
    <xf numFmtId="177" fontId="6" fillId="0" borderId="101" xfId="1" applyNumberFormat="1" applyFont="1" applyFill="1" applyBorder="1" applyAlignment="1">
      <alignment horizontal="right" vertical="center"/>
    </xf>
    <xf numFmtId="176" fontId="6" fillId="0" borderId="16" xfId="0" applyNumberFormat="1" applyFont="1" applyFill="1" applyBorder="1" applyAlignment="1">
      <alignment vertical="center"/>
    </xf>
    <xf numFmtId="0" fontId="6" fillId="0" borderId="0" xfId="0" applyFont="1" applyFill="1" applyBorder="1" applyAlignment="1">
      <alignment vertical="center"/>
    </xf>
    <xf numFmtId="176" fontId="6" fillId="0" borderId="110" xfId="0" applyNumberFormat="1" applyFont="1" applyFill="1" applyBorder="1" applyAlignment="1">
      <alignment vertical="center"/>
    </xf>
    <xf numFmtId="176" fontId="9" fillId="0" borderId="96" xfId="0" applyNumberFormat="1" applyFont="1" applyFill="1" applyBorder="1" applyAlignment="1">
      <alignment vertical="center"/>
    </xf>
    <xf numFmtId="176" fontId="9" fillId="0" borderId="22" xfId="0" applyNumberFormat="1" applyFont="1" applyFill="1" applyBorder="1" applyAlignment="1">
      <alignment vertical="center"/>
    </xf>
    <xf numFmtId="176" fontId="9" fillId="0" borderId="95" xfId="0" applyNumberFormat="1" applyFont="1" applyFill="1" applyBorder="1" applyAlignment="1">
      <alignment vertical="center"/>
    </xf>
    <xf numFmtId="176" fontId="9" fillId="0" borderId="0" xfId="0" applyNumberFormat="1" applyFont="1" applyFill="1" applyBorder="1" applyAlignment="1">
      <alignment vertical="center"/>
    </xf>
    <xf numFmtId="176" fontId="6" fillId="0" borderId="109" xfId="0" applyNumberFormat="1" applyFont="1" applyFill="1" applyBorder="1" applyAlignment="1">
      <alignment vertical="center"/>
    </xf>
    <xf numFmtId="176" fontId="6" fillId="0" borderId="21" xfId="0" applyNumberFormat="1" applyFont="1" applyFill="1" applyBorder="1" applyAlignment="1">
      <alignment vertical="center"/>
    </xf>
    <xf numFmtId="0" fontId="6" fillId="0" borderId="22" xfId="0" applyFont="1" applyFill="1" applyBorder="1" applyAlignment="1">
      <alignment vertical="center"/>
    </xf>
    <xf numFmtId="0" fontId="6" fillId="0" borderId="87" xfId="0" applyFont="1" applyFill="1" applyBorder="1" applyAlignment="1">
      <alignment vertical="center"/>
    </xf>
    <xf numFmtId="0" fontId="6" fillId="0" borderId="88" xfId="0" applyFont="1" applyFill="1" applyBorder="1" applyAlignment="1">
      <alignment vertical="center"/>
    </xf>
    <xf numFmtId="176" fontId="9" fillId="0" borderId="98" xfId="0" applyNumberFormat="1" applyFont="1" applyFill="1" applyBorder="1" applyAlignment="1">
      <alignment vertical="center"/>
    </xf>
    <xf numFmtId="0" fontId="6" fillId="0" borderId="95" xfId="0" applyFont="1" applyFill="1" applyBorder="1" applyAlignment="1">
      <alignment vertical="center"/>
    </xf>
    <xf numFmtId="176" fontId="9" fillId="0" borderId="102" xfId="0" applyNumberFormat="1" applyFont="1" applyFill="1" applyBorder="1" applyAlignment="1">
      <alignment vertical="center"/>
    </xf>
    <xf numFmtId="0" fontId="6" fillId="0" borderId="101" xfId="0" applyFont="1" applyFill="1" applyBorder="1" applyAlignment="1">
      <alignment vertical="center"/>
    </xf>
    <xf numFmtId="176" fontId="6" fillId="0" borderId="55" xfId="0" applyNumberFormat="1" applyFont="1" applyFill="1" applyBorder="1" applyAlignment="1">
      <alignment vertical="center"/>
    </xf>
    <xf numFmtId="176" fontId="6" fillId="0" borderId="36" xfId="0" applyNumberFormat="1" applyFont="1" applyFill="1" applyBorder="1" applyAlignment="1">
      <alignment vertical="center"/>
    </xf>
    <xf numFmtId="0" fontId="6" fillId="0" borderId="9" xfId="0" applyFont="1" applyFill="1" applyBorder="1" applyAlignment="1">
      <alignment vertical="center"/>
    </xf>
    <xf numFmtId="176" fontId="6" fillId="0" borderId="53" xfId="0" applyNumberFormat="1" applyFont="1" applyFill="1" applyBorder="1" applyAlignment="1">
      <alignment vertical="center"/>
    </xf>
    <xf numFmtId="176" fontId="6" fillId="0" borderId="54" xfId="0" applyNumberFormat="1" applyFont="1" applyFill="1" applyBorder="1" applyAlignment="1">
      <alignment vertical="center"/>
    </xf>
    <xf numFmtId="176" fontId="6" fillId="0" borderId="17" xfId="0" applyNumberFormat="1" applyFont="1" applyFill="1" applyBorder="1" applyAlignment="1">
      <alignment vertical="center"/>
    </xf>
    <xf numFmtId="0" fontId="6" fillId="0" borderId="20" xfId="0" applyFont="1" applyFill="1" applyBorder="1" applyAlignment="1">
      <alignment vertical="center"/>
    </xf>
    <xf numFmtId="176" fontId="9" fillId="0" borderId="97" xfId="0" applyNumberFormat="1" applyFont="1" applyFill="1" applyBorder="1" applyAlignment="1">
      <alignment vertical="center"/>
    </xf>
    <xf numFmtId="0" fontId="6" fillId="0" borderId="96" xfId="0" applyFont="1" applyFill="1" applyBorder="1" applyAlignment="1">
      <alignment vertical="center"/>
    </xf>
    <xf numFmtId="176" fontId="9" fillId="0" borderId="109" xfId="0" applyNumberFormat="1" applyFont="1" applyFill="1" applyBorder="1" applyAlignment="1">
      <alignment vertical="center"/>
    </xf>
    <xf numFmtId="176" fontId="9" fillId="0" borderId="103" xfId="0" applyNumberFormat="1" applyFont="1" applyFill="1" applyBorder="1" applyAlignment="1">
      <alignment vertical="center"/>
    </xf>
    <xf numFmtId="176" fontId="9" fillId="0" borderId="110" xfId="0" applyNumberFormat="1" applyFont="1" applyFill="1" applyBorder="1" applyAlignment="1">
      <alignment vertical="center"/>
    </xf>
    <xf numFmtId="176" fontId="9" fillId="0" borderId="105" xfId="0" applyNumberFormat="1" applyFont="1" applyFill="1" applyBorder="1" applyAlignment="1">
      <alignment vertical="center"/>
    </xf>
    <xf numFmtId="177" fontId="6" fillId="0" borderId="41" xfId="1" applyNumberFormat="1" applyFont="1" applyFill="1" applyBorder="1" applyAlignment="1">
      <alignment horizontal="right" vertical="center"/>
    </xf>
    <xf numFmtId="176" fontId="9" fillId="0" borderId="104" xfId="0" applyNumberFormat="1" applyFont="1" applyFill="1" applyBorder="1" applyAlignment="1">
      <alignment vertical="center"/>
    </xf>
    <xf numFmtId="176" fontId="9" fillId="0" borderId="91" xfId="0" applyNumberFormat="1" applyFont="1" applyFill="1" applyBorder="1" applyAlignment="1">
      <alignment vertical="center"/>
    </xf>
    <xf numFmtId="176" fontId="9" fillId="0" borderId="47" xfId="0" applyNumberFormat="1" applyFont="1" applyFill="1" applyBorder="1" applyAlignment="1">
      <alignment horizontal="right" vertical="center"/>
    </xf>
    <xf numFmtId="0" fontId="6" fillId="0" borderId="111" xfId="0" applyFont="1" applyFill="1" applyBorder="1" applyAlignment="1">
      <alignment horizontal="right" vertical="center"/>
    </xf>
    <xf numFmtId="176" fontId="9" fillId="0" borderId="95" xfId="0" applyNumberFormat="1" applyFont="1" applyFill="1" applyBorder="1" applyAlignment="1">
      <alignment horizontal="right" vertical="center"/>
    </xf>
    <xf numFmtId="0" fontId="6" fillId="0" borderId="105" xfId="0" applyFont="1" applyFill="1" applyBorder="1" applyAlignment="1">
      <alignment horizontal="right" vertical="center"/>
    </xf>
    <xf numFmtId="38" fontId="9" fillId="0" borderId="52" xfId="2" applyFont="1" applyFill="1" applyBorder="1" applyAlignment="1">
      <alignment vertical="center"/>
    </xf>
    <xf numFmtId="38" fontId="6" fillId="0" borderId="52" xfId="2" applyFont="1" applyFill="1" applyBorder="1" applyAlignment="1">
      <alignment vertical="center"/>
    </xf>
    <xf numFmtId="0" fontId="6" fillId="2" borderId="8" xfId="0" applyFont="1" applyFill="1" applyBorder="1" applyAlignment="1">
      <alignment horizontal="center" vertical="center" wrapText="1"/>
    </xf>
    <xf numFmtId="0" fontId="6" fillId="2" borderId="41" xfId="0" applyFont="1" applyFill="1" applyBorder="1" applyAlignment="1">
      <alignment horizontal="center" vertical="center" wrapText="1"/>
    </xf>
    <xf numFmtId="176" fontId="9" fillId="0" borderId="0" xfId="0" applyNumberFormat="1" applyFont="1" applyFill="1" applyBorder="1" applyAlignment="1">
      <alignment horizontal="right" vertical="center"/>
    </xf>
    <xf numFmtId="176" fontId="9" fillId="0" borderId="110" xfId="0" applyNumberFormat="1" applyFont="1" applyFill="1" applyBorder="1" applyAlignment="1">
      <alignment horizontal="right" vertical="center"/>
    </xf>
    <xf numFmtId="178" fontId="6" fillId="0" borderId="46" xfId="2" applyNumberFormat="1" applyFont="1" applyFill="1" applyBorder="1" applyAlignment="1">
      <alignment horizontal="right" vertical="center"/>
    </xf>
    <xf numFmtId="178" fontId="6" fillId="0" borderId="22" xfId="2" applyNumberFormat="1" applyFont="1" applyFill="1" applyBorder="1" applyAlignment="1">
      <alignment horizontal="right" vertical="center"/>
    </xf>
    <xf numFmtId="178" fontId="6" fillId="0" borderId="20" xfId="2" applyNumberFormat="1" applyFont="1" applyFill="1" applyBorder="1" applyAlignment="1">
      <alignment horizontal="right" vertical="center"/>
    </xf>
    <xf numFmtId="178" fontId="6" fillId="0" borderId="23" xfId="2" applyNumberFormat="1" applyFont="1" applyFill="1" applyBorder="1" applyAlignment="1">
      <alignment horizontal="right" vertical="center"/>
    </xf>
    <xf numFmtId="3" fontId="9" fillId="0" borderId="22" xfId="2" applyNumberFormat="1" applyFont="1" applyFill="1" applyBorder="1" applyAlignment="1">
      <alignment vertical="center"/>
    </xf>
    <xf numFmtId="3" fontId="6" fillId="0" borderId="22" xfId="2" applyNumberFormat="1" applyFont="1" applyFill="1" applyBorder="1" applyAlignment="1">
      <alignment vertical="center"/>
    </xf>
    <xf numFmtId="176" fontId="9" fillId="0" borderId="77" xfId="0" applyNumberFormat="1" applyFont="1" applyFill="1" applyBorder="1" applyAlignment="1">
      <alignment horizontal="right" vertical="center"/>
    </xf>
    <xf numFmtId="176" fontId="6" fillId="0" borderId="78" xfId="0" applyNumberFormat="1" applyFont="1" applyBorder="1" applyAlignment="1">
      <alignment horizontal="right" vertical="center"/>
    </xf>
    <xf numFmtId="176" fontId="6" fillId="0" borderId="77" xfId="0" applyNumberFormat="1" applyFont="1" applyBorder="1" applyAlignment="1">
      <alignment horizontal="right" vertical="center"/>
    </xf>
    <xf numFmtId="177" fontId="6" fillId="0" borderId="140" xfId="1" applyNumberFormat="1" applyFont="1" applyFill="1" applyBorder="1" applyAlignment="1">
      <alignment horizontal="right" vertical="center"/>
    </xf>
    <xf numFmtId="177" fontId="9" fillId="0" borderId="130" xfId="1" applyNumberFormat="1" applyFont="1" applyFill="1" applyBorder="1" applyAlignment="1">
      <alignment vertical="center"/>
    </xf>
    <xf numFmtId="177" fontId="9" fillId="0" borderId="140" xfId="1" applyNumberFormat="1" applyFont="1" applyFill="1" applyBorder="1" applyAlignment="1">
      <alignment vertical="center"/>
    </xf>
    <xf numFmtId="38" fontId="6" fillId="0" borderId="113" xfId="2" applyFont="1" applyFill="1" applyBorder="1">
      <alignment vertical="center"/>
    </xf>
    <xf numFmtId="38" fontId="6" fillId="0" borderId="113" xfId="2" applyFont="1" applyFill="1" applyBorder="1" applyAlignment="1">
      <alignment horizontal="right" vertical="center"/>
    </xf>
  </cellXfs>
  <cellStyles count="3">
    <cellStyle name="パーセント" xfId="1" builtinId="5"/>
    <cellStyle name="桁区切り" xfId="2" builtinId="6"/>
    <cellStyle name="標準" xfId="0" builtinId="0"/>
  </cellStyles>
  <dxfs count="486">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s>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71716</xdr:colOff>
      <xdr:row>0</xdr:row>
      <xdr:rowOff>38100</xdr:rowOff>
    </xdr:from>
    <xdr:to>
      <xdr:col>0</xdr:col>
      <xdr:colOff>243166</xdr:colOff>
      <xdr:row>1</xdr:row>
      <xdr:rowOff>200025</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71716" y="38100"/>
          <a:ext cx="171450" cy="386043"/>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800100</xdr:colOff>
      <xdr:row>0</xdr:row>
      <xdr:rowOff>104775</xdr:rowOff>
    </xdr:from>
    <xdr:to>
      <xdr:col>112</xdr:col>
      <xdr:colOff>728383</xdr:colOff>
      <xdr:row>0</xdr:row>
      <xdr:rowOff>104775</xdr:rowOff>
    </xdr:to>
    <xdr:cxnSp macro="">
      <xdr:nvCxnSpPr>
        <xdr:cNvPr id="6" name="直線コネクタ 5">
          <a:extLst>
            <a:ext uri="{FF2B5EF4-FFF2-40B4-BE49-F238E27FC236}">
              <a16:creationId xmlns:a16="http://schemas.microsoft.com/office/drawing/2014/main" id="{00000000-0008-0000-0000-000006000000}"/>
            </a:ext>
          </a:extLst>
        </xdr:cNvPr>
        <xdr:cNvCxnSpPr/>
      </xdr:nvCxnSpPr>
      <xdr:spPr>
        <a:xfrm>
          <a:off x="2738718" y="104775"/>
          <a:ext cx="128829547" cy="0"/>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641856</xdr:colOff>
      <xdr:row>23</xdr:row>
      <xdr:rowOff>114096</xdr:rowOff>
    </xdr:from>
    <xdr:to>
      <xdr:col>112</xdr:col>
      <xdr:colOff>744391</xdr:colOff>
      <xdr:row>23</xdr:row>
      <xdr:rowOff>128711</xdr:rowOff>
    </xdr:to>
    <xdr:cxnSp macro="">
      <xdr:nvCxnSpPr>
        <xdr:cNvPr id="11" name="直線コネクタ 10">
          <a:extLst>
            <a:ext uri="{FF2B5EF4-FFF2-40B4-BE49-F238E27FC236}">
              <a16:creationId xmlns:a16="http://schemas.microsoft.com/office/drawing/2014/main" id="{00000000-0008-0000-0000-00000B000000}"/>
            </a:ext>
          </a:extLst>
        </xdr:cNvPr>
        <xdr:cNvCxnSpPr/>
      </xdr:nvCxnSpPr>
      <xdr:spPr>
        <a:xfrm flipV="1">
          <a:off x="2587677" y="4155417"/>
          <a:ext cx="130336500" cy="14615"/>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771524</xdr:colOff>
      <xdr:row>46</xdr:row>
      <xdr:rowOff>104775</xdr:rowOff>
    </xdr:from>
    <xdr:to>
      <xdr:col>112</xdr:col>
      <xdr:colOff>739589</xdr:colOff>
      <xdr:row>46</xdr:row>
      <xdr:rowOff>104775</xdr:rowOff>
    </xdr:to>
    <xdr:cxnSp macro="">
      <xdr:nvCxnSpPr>
        <xdr:cNvPr id="12" name="直線コネクタ 11">
          <a:extLst>
            <a:ext uri="{FF2B5EF4-FFF2-40B4-BE49-F238E27FC236}">
              <a16:creationId xmlns:a16="http://schemas.microsoft.com/office/drawing/2014/main" id="{00000000-0008-0000-0000-00000C000000}"/>
            </a:ext>
          </a:extLst>
        </xdr:cNvPr>
        <xdr:cNvCxnSpPr/>
      </xdr:nvCxnSpPr>
      <xdr:spPr>
        <a:xfrm>
          <a:off x="2710142" y="6268010"/>
          <a:ext cx="128869329" cy="0"/>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71716</xdr:colOff>
      <xdr:row>23</xdr:row>
      <xdr:rowOff>38100</xdr:rowOff>
    </xdr:from>
    <xdr:to>
      <xdr:col>0</xdr:col>
      <xdr:colOff>243166</xdr:colOff>
      <xdr:row>24</xdr:row>
      <xdr:rowOff>200025</xdr:rowOff>
    </xdr:to>
    <xdr:sp macro="" textlink="">
      <xdr:nvSpPr>
        <xdr:cNvPr id="16" name="正方形/長方形 15">
          <a:extLst>
            <a:ext uri="{FF2B5EF4-FFF2-40B4-BE49-F238E27FC236}">
              <a16:creationId xmlns:a16="http://schemas.microsoft.com/office/drawing/2014/main" id="{00000000-0008-0000-0000-000010000000}"/>
            </a:ext>
          </a:extLst>
        </xdr:cNvPr>
        <xdr:cNvSpPr/>
      </xdr:nvSpPr>
      <xdr:spPr>
        <a:xfrm>
          <a:off x="71716" y="3108512"/>
          <a:ext cx="171450" cy="386042"/>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71716</xdr:colOff>
      <xdr:row>46</xdr:row>
      <xdr:rowOff>38100</xdr:rowOff>
    </xdr:from>
    <xdr:to>
      <xdr:col>0</xdr:col>
      <xdr:colOff>243166</xdr:colOff>
      <xdr:row>47</xdr:row>
      <xdr:rowOff>200025</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71716" y="6178924"/>
          <a:ext cx="171450" cy="386042"/>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71716</xdr:colOff>
      <xdr:row>69</xdr:row>
      <xdr:rowOff>38100</xdr:rowOff>
    </xdr:from>
    <xdr:to>
      <xdr:col>0</xdr:col>
      <xdr:colOff>243166</xdr:colOff>
      <xdr:row>70</xdr:row>
      <xdr:rowOff>200025</xdr:rowOff>
    </xdr:to>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71716" y="9249335"/>
          <a:ext cx="171450" cy="408455"/>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1019175</xdr:colOff>
      <xdr:row>69</xdr:row>
      <xdr:rowOff>107957</xdr:rowOff>
    </xdr:from>
    <xdr:to>
      <xdr:col>112</xdr:col>
      <xdr:colOff>795618</xdr:colOff>
      <xdr:row>69</xdr:row>
      <xdr:rowOff>123828</xdr:rowOff>
    </xdr:to>
    <xdr:cxnSp macro="">
      <xdr:nvCxnSpPr>
        <xdr:cNvPr id="14" name="直線コネクタ 13">
          <a:extLst>
            <a:ext uri="{FF2B5EF4-FFF2-40B4-BE49-F238E27FC236}">
              <a16:creationId xmlns:a16="http://schemas.microsoft.com/office/drawing/2014/main" id="{00000000-0008-0000-0000-00000E000000}"/>
            </a:ext>
          </a:extLst>
        </xdr:cNvPr>
        <xdr:cNvCxnSpPr/>
      </xdr:nvCxnSpPr>
      <xdr:spPr>
        <a:xfrm flipV="1">
          <a:off x="2957793" y="9352810"/>
          <a:ext cx="128677707" cy="15871"/>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81241</xdr:colOff>
      <xdr:row>87</xdr:row>
      <xdr:rowOff>28575</xdr:rowOff>
    </xdr:from>
    <xdr:to>
      <xdr:col>0</xdr:col>
      <xdr:colOff>252691</xdr:colOff>
      <xdr:row>88</xdr:row>
      <xdr:rowOff>190500</xdr:rowOff>
    </xdr:to>
    <xdr:sp macro="" textlink="">
      <xdr:nvSpPr>
        <xdr:cNvPr id="15" name="正方形/長方形 14">
          <a:extLst>
            <a:ext uri="{FF2B5EF4-FFF2-40B4-BE49-F238E27FC236}">
              <a16:creationId xmlns:a16="http://schemas.microsoft.com/office/drawing/2014/main" id="{00000000-0008-0000-0000-00000F000000}"/>
            </a:ext>
          </a:extLst>
        </xdr:cNvPr>
        <xdr:cNvSpPr/>
      </xdr:nvSpPr>
      <xdr:spPr>
        <a:xfrm>
          <a:off x="81241" y="12377457"/>
          <a:ext cx="171450" cy="374837"/>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1056398</xdr:colOff>
      <xdr:row>87</xdr:row>
      <xdr:rowOff>121226</xdr:rowOff>
    </xdr:from>
    <xdr:to>
      <xdr:col>112</xdr:col>
      <xdr:colOff>885265</xdr:colOff>
      <xdr:row>87</xdr:row>
      <xdr:rowOff>134661</xdr:rowOff>
    </xdr:to>
    <xdr:cxnSp macro="">
      <xdr:nvCxnSpPr>
        <xdr:cNvPr id="18" name="直線コネクタ 17">
          <a:extLst>
            <a:ext uri="{FF2B5EF4-FFF2-40B4-BE49-F238E27FC236}">
              <a16:creationId xmlns:a16="http://schemas.microsoft.com/office/drawing/2014/main" id="{00000000-0008-0000-0000-000012000000}"/>
            </a:ext>
          </a:extLst>
        </xdr:cNvPr>
        <xdr:cNvCxnSpPr/>
      </xdr:nvCxnSpPr>
      <xdr:spPr>
        <a:xfrm>
          <a:off x="2995016" y="12425285"/>
          <a:ext cx="128730131" cy="13435"/>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H101"/>
  <sheetViews>
    <sheetView tabSelected="1" zoomScale="80" zoomScaleNormal="80" zoomScaleSheetLayoutView="90" workbookViewId="0">
      <pane xSplit="2" topLeftCell="EY1" activePane="topRight" state="frozen"/>
      <selection pane="topRight" activeCell="FA10" sqref="FA10"/>
    </sheetView>
  </sheetViews>
  <sheetFormatPr defaultColWidth="9" defaultRowHeight="15.5" x14ac:dyDescent="0.2"/>
  <cols>
    <col min="1" max="1" width="25.453125" style="167" customWidth="1"/>
    <col min="2" max="2" width="39.453125" style="167" customWidth="1"/>
    <col min="3" max="22" width="15.08984375" style="167" customWidth="1"/>
    <col min="23" max="164" width="15.08984375" style="8" customWidth="1"/>
    <col min="165" max="16384" width="9" style="8"/>
  </cols>
  <sheetData>
    <row r="1" spans="1:164" ht="19.5" x14ac:dyDescent="0.2">
      <c r="A1" s="1" t="s">
        <v>106</v>
      </c>
      <c r="B1" s="6"/>
      <c r="C1" s="6"/>
      <c r="D1" s="6"/>
      <c r="E1" s="6"/>
      <c r="F1" s="6"/>
      <c r="G1" s="6"/>
      <c r="H1" s="6"/>
      <c r="I1" s="6"/>
      <c r="J1" s="6"/>
      <c r="K1" s="6"/>
      <c r="L1" s="6"/>
      <c r="M1" s="6"/>
      <c r="N1" s="6"/>
      <c r="O1" s="6"/>
      <c r="P1" s="6"/>
      <c r="Q1" s="6"/>
      <c r="R1" s="6"/>
      <c r="S1" s="6"/>
      <c r="T1" s="6"/>
      <c r="U1" s="6"/>
      <c r="V1" s="6"/>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9"/>
      <c r="DK1" s="7"/>
      <c r="DL1" s="7"/>
      <c r="DM1" s="7"/>
      <c r="DN1" s="7"/>
      <c r="DO1" s="7"/>
      <c r="DP1" s="7"/>
      <c r="DQ1" s="7"/>
      <c r="DR1" s="7"/>
      <c r="DS1" s="7"/>
      <c r="DT1" s="9"/>
      <c r="DU1" s="7"/>
      <c r="DV1" s="7"/>
      <c r="DW1" s="7"/>
      <c r="DX1" s="7"/>
      <c r="DY1" s="7"/>
      <c r="DZ1" s="7"/>
      <c r="EA1" s="7"/>
      <c r="EB1" s="7"/>
      <c r="EC1" s="7"/>
      <c r="ED1" s="9"/>
      <c r="EE1" s="7"/>
      <c r="EF1" s="7"/>
      <c r="EG1" s="7"/>
      <c r="EH1" s="7"/>
      <c r="EI1" s="7"/>
      <c r="EJ1" s="7"/>
      <c r="EK1" s="7"/>
      <c r="EL1" s="7"/>
      <c r="EM1" s="7"/>
      <c r="EN1" s="9"/>
      <c r="EO1" s="7"/>
      <c r="EP1" s="7"/>
      <c r="EQ1" s="7"/>
      <c r="ER1" s="7"/>
      <c r="ES1" s="7"/>
      <c r="ET1" s="7"/>
      <c r="EU1" s="7"/>
      <c r="EV1" s="7"/>
      <c r="EW1" s="7"/>
      <c r="EX1" s="9"/>
      <c r="EY1" s="7"/>
      <c r="EZ1" s="7"/>
      <c r="FA1" s="7"/>
      <c r="FB1" s="7"/>
      <c r="FC1" s="7"/>
      <c r="FD1" s="7"/>
      <c r="FE1" s="7"/>
      <c r="FF1" s="7"/>
      <c r="FG1" s="7"/>
      <c r="FH1" s="9" t="s">
        <v>22</v>
      </c>
    </row>
    <row r="2" spans="1:164" ht="20" thickBot="1" x14ac:dyDescent="0.25">
      <c r="A2" s="2" t="s">
        <v>75</v>
      </c>
      <c r="B2" s="6"/>
      <c r="C2" s="6"/>
      <c r="D2" s="6"/>
      <c r="E2" s="6"/>
      <c r="F2" s="6"/>
      <c r="G2" s="6"/>
      <c r="H2" s="6"/>
      <c r="I2" s="6"/>
      <c r="J2" s="6"/>
      <c r="K2" s="6"/>
      <c r="L2" s="6"/>
      <c r="M2" s="6"/>
      <c r="N2" s="6"/>
      <c r="O2" s="6"/>
      <c r="P2" s="6"/>
      <c r="Q2" s="6"/>
      <c r="R2" s="6"/>
      <c r="S2" s="6"/>
      <c r="T2" s="6"/>
      <c r="U2" s="6"/>
      <c r="V2" s="6"/>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9"/>
      <c r="BA2" s="7"/>
      <c r="BB2" s="7"/>
      <c r="BC2" s="7"/>
      <c r="BD2" s="7"/>
      <c r="BE2" s="7"/>
      <c r="BF2" s="7"/>
      <c r="BG2" s="7"/>
      <c r="BH2" s="7"/>
      <c r="BI2" s="7"/>
      <c r="BJ2" s="7"/>
      <c r="BK2" s="7"/>
      <c r="BL2" s="7"/>
      <c r="BM2" s="7"/>
      <c r="BN2" s="7"/>
      <c r="BO2" s="7"/>
      <c r="BP2" s="7"/>
      <c r="BQ2" s="7"/>
      <c r="BR2" s="7"/>
      <c r="BS2" s="7"/>
      <c r="BT2" s="9"/>
      <c r="BU2" s="7"/>
      <c r="BV2" s="7"/>
      <c r="BW2" s="7"/>
      <c r="BX2" s="7"/>
      <c r="BY2" s="7"/>
      <c r="BZ2" s="7"/>
      <c r="CA2" s="7"/>
      <c r="CB2" s="7"/>
      <c r="CC2" s="7"/>
      <c r="CD2" s="9"/>
      <c r="CE2" s="7"/>
      <c r="CF2" s="7"/>
      <c r="CG2" s="7"/>
      <c r="CH2" s="7"/>
      <c r="CI2" s="7"/>
      <c r="CJ2" s="7"/>
      <c r="CK2" s="7"/>
      <c r="CL2" s="7"/>
      <c r="CM2" s="7"/>
      <c r="CN2" s="9"/>
      <c r="CO2" s="7"/>
      <c r="CP2" s="9"/>
      <c r="CQ2" s="7"/>
      <c r="CR2" s="7"/>
      <c r="CS2" s="7"/>
      <c r="CT2" s="7"/>
      <c r="CU2" s="7"/>
      <c r="CV2" s="7"/>
      <c r="CW2" s="7"/>
      <c r="CX2" s="7"/>
      <c r="CY2" s="7"/>
      <c r="CZ2" s="9"/>
      <c r="DA2" s="7"/>
      <c r="DB2" s="7"/>
      <c r="DC2" s="7"/>
      <c r="DD2" s="7"/>
      <c r="DE2" s="7"/>
      <c r="DF2" s="7"/>
      <c r="DG2" s="7"/>
      <c r="DH2" s="7"/>
      <c r="DI2" s="7"/>
      <c r="DJ2" s="11"/>
      <c r="DK2" s="7"/>
      <c r="DL2" s="7"/>
      <c r="DM2" s="7"/>
      <c r="DN2" s="7"/>
      <c r="DO2" s="7"/>
      <c r="DP2" s="7"/>
      <c r="DQ2" s="7"/>
      <c r="DR2" s="7"/>
      <c r="DS2" s="7"/>
      <c r="DT2" s="11"/>
      <c r="DU2" s="7"/>
      <c r="DV2" s="7"/>
      <c r="DW2" s="7"/>
      <c r="DX2" s="7"/>
      <c r="DY2" s="7"/>
      <c r="DZ2" s="7"/>
      <c r="EA2" s="7"/>
      <c r="EB2" s="7"/>
      <c r="EC2" s="7"/>
      <c r="ED2" s="11"/>
      <c r="EE2" s="7"/>
      <c r="EF2" s="7"/>
      <c r="EG2" s="7"/>
      <c r="EH2" s="7"/>
      <c r="EI2" s="7"/>
      <c r="EJ2" s="7"/>
      <c r="EK2" s="7"/>
      <c r="EL2" s="7"/>
      <c r="EM2" s="7"/>
      <c r="EN2" s="11"/>
      <c r="EO2" s="7"/>
      <c r="EP2" s="7"/>
      <c r="EQ2" s="7"/>
      <c r="ER2" s="7"/>
      <c r="ES2" s="7"/>
      <c r="ET2" s="7"/>
      <c r="EU2" s="7"/>
      <c r="EV2" s="7"/>
      <c r="EW2" s="7"/>
      <c r="EX2" s="11"/>
      <c r="EY2" s="7"/>
      <c r="EZ2" s="7"/>
      <c r="FA2" s="7"/>
      <c r="FB2" s="7"/>
      <c r="FC2" s="7"/>
      <c r="FD2" s="7"/>
      <c r="FE2" s="7"/>
      <c r="FF2" s="7"/>
      <c r="FG2" s="7"/>
      <c r="FH2" s="11" t="s">
        <v>30</v>
      </c>
    </row>
    <row r="3" spans="1:164" ht="16.5" thickBot="1" x14ac:dyDescent="0.25">
      <c r="A3" s="10"/>
      <c r="B3" s="10"/>
      <c r="C3" s="427" t="s">
        <v>95</v>
      </c>
      <c r="D3" s="428"/>
      <c r="E3" s="428"/>
      <c r="F3" s="428"/>
      <c r="G3" s="428"/>
      <c r="H3" s="428"/>
      <c r="I3" s="428"/>
      <c r="J3" s="428"/>
      <c r="K3" s="428"/>
      <c r="L3" s="428"/>
      <c r="M3" s="428"/>
      <c r="N3" s="428"/>
      <c r="O3" s="428"/>
      <c r="P3" s="428"/>
      <c r="Q3" s="428"/>
      <c r="R3" s="428"/>
      <c r="S3" s="428"/>
      <c r="T3" s="428"/>
      <c r="U3" s="428"/>
      <c r="V3" s="428"/>
      <c r="W3" s="428"/>
      <c r="X3" s="428"/>
      <c r="Y3" s="428"/>
      <c r="Z3" s="428"/>
      <c r="AA3" s="428"/>
      <c r="AB3" s="428"/>
      <c r="AC3" s="428"/>
      <c r="AD3" s="428"/>
      <c r="AE3" s="428"/>
      <c r="AF3" s="428"/>
      <c r="AG3" s="428"/>
      <c r="AH3" s="428"/>
      <c r="AI3" s="428"/>
      <c r="AJ3" s="428"/>
      <c r="AK3" s="428"/>
      <c r="AL3" s="428"/>
      <c r="AM3" s="428"/>
      <c r="AN3" s="428"/>
      <c r="AO3" s="428"/>
      <c r="AP3" s="428"/>
      <c r="AQ3" s="428"/>
      <c r="AR3" s="428"/>
      <c r="AS3" s="428"/>
      <c r="AT3" s="428"/>
      <c r="AU3" s="428"/>
      <c r="AV3" s="428"/>
      <c r="AW3" s="428"/>
      <c r="AX3" s="428"/>
      <c r="AY3" s="428"/>
      <c r="AZ3" s="428"/>
      <c r="BA3" s="428"/>
      <c r="BB3" s="428"/>
      <c r="BC3" s="428"/>
      <c r="BD3" s="428"/>
      <c r="BE3" s="428"/>
      <c r="BF3" s="428"/>
      <c r="BG3" s="428"/>
      <c r="BH3" s="428"/>
      <c r="BI3" s="428"/>
      <c r="BJ3" s="428"/>
      <c r="BK3" s="428"/>
      <c r="BL3" s="428"/>
      <c r="BM3" s="428"/>
      <c r="BN3" s="428"/>
      <c r="BO3" s="428"/>
      <c r="BP3" s="428"/>
      <c r="BQ3" s="428"/>
      <c r="BR3" s="428"/>
      <c r="BS3" s="428"/>
      <c r="BT3" s="428"/>
      <c r="BU3" s="428"/>
      <c r="BV3" s="428"/>
      <c r="BW3" s="428"/>
      <c r="BX3" s="428"/>
      <c r="BY3" s="428"/>
      <c r="BZ3" s="428"/>
      <c r="CA3" s="428"/>
      <c r="CB3" s="428"/>
      <c r="CC3" s="428"/>
      <c r="CD3" s="428"/>
      <c r="CE3" s="428"/>
      <c r="CF3" s="428"/>
      <c r="CG3" s="428"/>
      <c r="CH3" s="428"/>
      <c r="CI3" s="428"/>
      <c r="CJ3" s="428"/>
      <c r="CK3" s="428"/>
      <c r="CL3" s="428"/>
      <c r="CM3" s="428"/>
      <c r="CN3" s="429"/>
      <c r="CO3" s="337"/>
      <c r="CP3" s="338"/>
      <c r="CQ3" s="338"/>
      <c r="CR3" s="338"/>
      <c r="CS3" s="338"/>
      <c r="CT3" s="338"/>
      <c r="CU3" s="338"/>
      <c r="CV3" s="338"/>
      <c r="CW3" s="338"/>
      <c r="CX3" s="338"/>
      <c r="CY3" s="338"/>
      <c r="CZ3" s="338"/>
      <c r="DA3" s="338"/>
      <c r="DB3" s="338"/>
      <c r="DC3" s="338"/>
      <c r="DD3" s="338"/>
      <c r="DE3" s="338"/>
      <c r="DF3" s="338"/>
      <c r="DG3" s="338"/>
      <c r="DH3" s="338"/>
      <c r="DI3" s="338"/>
      <c r="DJ3" s="338"/>
      <c r="DK3" s="338"/>
      <c r="DL3" s="338"/>
      <c r="DM3" s="338"/>
      <c r="DN3" s="338"/>
      <c r="DO3" s="338"/>
      <c r="DP3" s="338"/>
      <c r="DQ3" s="338"/>
      <c r="DR3" s="338"/>
      <c r="DS3" s="338"/>
      <c r="DT3" s="338"/>
      <c r="DU3" s="338"/>
      <c r="DV3" s="338"/>
      <c r="DW3" s="338"/>
      <c r="DX3" s="338"/>
      <c r="DY3" s="338"/>
      <c r="DZ3" s="338"/>
      <c r="EA3" s="338"/>
      <c r="EB3" s="338"/>
      <c r="EC3" s="338"/>
      <c r="ED3" s="338"/>
      <c r="EE3" s="338"/>
      <c r="EF3" s="338"/>
      <c r="EG3" s="338"/>
      <c r="EH3" s="338"/>
      <c r="EI3" s="338"/>
      <c r="EJ3" s="338"/>
      <c r="EK3" s="338"/>
      <c r="EL3" s="338"/>
      <c r="EM3" s="338"/>
      <c r="EN3" s="338"/>
      <c r="EO3" s="338"/>
      <c r="EP3" s="338"/>
      <c r="EQ3" s="338"/>
      <c r="ER3" s="338"/>
      <c r="ES3" s="338"/>
      <c r="ET3" s="338"/>
      <c r="EU3" s="338"/>
      <c r="EV3" s="338"/>
      <c r="EW3" s="338"/>
      <c r="EX3" s="338"/>
    </row>
    <row r="4" spans="1:164" ht="33" customHeight="1" x14ac:dyDescent="0.2">
      <c r="A4" s="536" t="s">
        <v>45</v>
      </c>
      <c r="B4" s="545"/>
      <c r="C4" s="493" t="s">
        <v>46</v>
      </c>
      <c r="D4" s="494"/>
      <c r="E4" s="494"/>
      <c r="F4" s="494"/>
      <c r="G4" s="494"/>
      <c r="H4" s="494"/>
      <c r="I4" s="494"/>
      <c r="J4" s="494"/>
      <c r="K4" s="494"/>
      <c r="L4" s="495"/>
      <c r="M4" s="303" t="s">
        <v>47</v>
      </c>
      <c r="N4" s="494"/>
      <c r="O4" s="494"/>
      <c r="P4" s="494"/>
      <c r="Q4" s="494"/>
      <c r="R4" s="494"/>
      <c r="S4" s="494"/>
      <c r="T4" s="494"/>
      <c r="U4" s="494"/>
      <c r="V4" s="495"/>
      <c r="W4" s="493" t="s">
        <v>48</v>
      </c>
      <c r="X4" s="494"/>
      <c r="Y4" s="494"/>
      <c r="Z4" s="494"/>
      <c r="AA4" s="494"/>
      <c r="AB4" s="494"/>
      <c r="AC4" s="494"/>
      <c r="AD4" s="494"/>
      <c r="AE4" s="494"/>
      <c r="AF4" s="495"/>
      <c r="AG4" s="493" t="s">
        <v>49</v>
      </c>
      <c r="AH4" s="494"/>
      <c r="AI4" s="494"/>
      <c r="AJ4" s="494"/>
      <c r="AK4" s="494"/>
      <c r="AL4" s="494"/>
      <c r="AM4" s="494"/>
      <c r="AN4" s="494"/>
      <c r="AO4" s="494"/>
      <c r="AP4" s="494"/>
      <c r="AQ4" s="493" t="s">
        <v>50</v>
      </c>
      <c r="AR4" s="303"/>
      <c r="AS4" s="303"/>
      <c r="AT4" s="303"/>
      <c r="AU4" s="303"/>
      <c r="AV4" s="303"/>
      <c r="AW4" s="303"/>
      <c r="AX4" s="303"/>
      <c r="AY4" s="303"/>
      <c r="AZ4" s="496"/>
      <c r="BA4" s="493" t="s">
        <v>51</v>
      </c>
      <c r="BB4" s="303"/>
      <c r="BC4" s="303"/>
      <c r="BD4" s="303"/>
      <c r="BE4" s="303"/>
      <c r="BF4" s="303"/>
      <c r="BG4" s="303"/>
      <c r="BH4" s="303"/>
      <c r="BI4" s="303"/>
      <c r="BJ4" s="496"/>
      <c r="BK4" s="493" t="s">
        <v>52</v>
      </c>
      <c r="BL4" s="303"/>
      <c r="BM4" s="303"/>
      <c r="BN4" s="303"/>
      <c r="BO4" s="303"/>
      <c r="BP4" s="303"/>
      <c r="BQ4" s="303"/>
      <c r="BR4" s="303"/>
      <c r="BS4" s="303"/>
      <c r="BT4" s="496"/>
      <c r="BU4" s="303" t="s">
        <v>53</v>
      </c>
      <c r="BV4" s="303"/>
      <c r="BW4" s="303"/>
      <c r="BX4" s="303"/>
      <c r="BY4" s="303"/>
      <c r="BZ4" s="303"/>
      <c r="CA4" s="303"/>
      <c r="CB4" s="303"/>
      <c r="CC4" s="303"/>
      <c r="CD4" s="304"/>
      <c r="CE4" s="303" t="s">
        <v>82</v>
      </c>
      <c r="CF4" s="303"/>
      <c r="CG4" s="303"/>
      <c r="CH4" s="303"/>
      <c r="CI4" s="303"/>
      <c r="CJ4" s="303"/>
      <c r="CK4" s="303"/>
      <c r="CL4" s="303"/>
      <c r="CM4" s="303"/>
      <c r="CN4" s="304"/>
      <c r="CO4" s="184" t="s">
        <v>81</v>
      </c>
      <c r="CP4" s="185"/>
      <c r="CQ4" s="303" t="s">
        <v>86</v>
      </c>
      <c r="CR4" s="303"/>
      <c r="CS4" s="303"/>
      <c r="CT4" s="303"/>
      <c r="CU4" s="303"/>
      <c r="CV4" s="303"/>
      <c r="CW4" s="303"/>
      <c r="CX4" s="303"/>
      <c r="CY4" s="303"/>
      <c r="CZ4" s="304"/>
      <c r="DA4" s="303" t="s">
        <v>87</v>
      </c>
      <c r="DB4" s="303"/>
      <c r="DC4" s="303"/>
      <c r="DD4" s="303"/>
      <c r="DE4" s="303"/>
      <c r="DF4" s="303"/>
      <c r="DG4" s="303"/>
      <c r="DH4" s="303"/>
      <c r="DI4" s="303"/>
      <c r="DJ4" s="304"/>
      <c r="DK4" s="303" t="s">
        <v>104</v>
      </c>
      <c r="DL4" s="303"/>
      <c r="DM4" s="303"/>
      <c r="DN4" s="303"/>
      <c r="DO4" s="303"/>
      <c r="DP4" s="303"/>
      <c r="DQ4" s="303"/>
      <c r="DR4" s="303"/>
      <c r="DS4" s="303"/>
      <c r="DT4" s="304"/>
      <c r="DU4" s="303" t="s">
        <v>112</v>
      </c>
      <c r="DV4" s="303"/>
      <c r="DW4" s="303"/>
      <c r="DX4" s="303"/>
      <c r="DY4" s="303"/>
      <c r="DZ4" s="303"/>
      <c r="EA4" s="303"/>
      <c r="EB4" s="303"/>
      <c r="EC4" s="303"/>
      <c r="ED4" s="304"/>
      <c r="EE4" s="303" t="s">
        <v>129</v>
      </c>
      <c r="EF4" s="303"/>
      <c r="EG4" s="303"/>
      <c r="EH4" s="303"/>
      <c r="EI4" s="303"/>
      <c r="EJ4" s="303"/>
      <c r="EK4" s="303"/>
      <c r="EL4" s="303"/>
      <c r="EM4" s="303"/>
      <c r="EN4" s="304"/>
      <c r="EO4" s="303" t="s">
        <v>126</v>
      </c>
      <c r="EP4" s="303"/>
      <c r="EQ4" s="303"/>
      <c r="ER4" s="303"/>
      <c r="ES4" s="303"/>
      <c r="ET4" s="303"/>
      <c r="EU4" s="303"/>
      <c r="EV4" s="303"/>
      <c r="EW4" s="303"/>
      <c r="EX4" s="304"/>
      <c r="EY4" s="303" t="s">
        <v>136</v>
      </c>
      <c r="EZ4" s="303"/>
      <c r="FA4" s="303"/>
      <c r="FB4" s="303"/>
      <c r="FC4" s="303"/>
      <c r="FD4" s="303"/>
      <c r="FE4" s="303"/>
      <c r="FF4" s="303"/>
      <c r="FG4" s="303"/>
      <c r="FH4" s="304"/>
    </row>
    <row r="5" spans="1:164" ht="16.5" customHeight="1" x14ac:dyDescent="0.2">
      <c r="A5" s="538"/>
      <c r="B5" s="359"/>
      <c r="C5" s="317" t="s">
        <v>31</v>
      </c>
      <c r="D5" s="12"/>
      <c r="E5" s="526" t="s">
        <v>32</v>
      </c>
      <c r="F5" s="12"/>
      <c r="G5" s="526" t="s">
        <v>33</v>
      </c>
      <c r="H5" s="12"/>
      <c r="I5" s="526" t="s">
        <v>34</v>
      </c>
      <c r="J5" s="13"/>
      <c r="K5" s="539" t="s">
        <v>54</v>
      </c>
      <c r="L5" s="14"/>
      <c r="M5" s="311" t="s">
        <v>31</v>
      </c>
      <c r="N5" s="12"/>
      <c r="O5" s="526" t="s">
        <v>35</v>
      </c>
      <c r="P5" s="12"/>
      <c r="Q5" s="526" t="s">
        <v>33</v>
      </c>
      <c r="R5" s="12"/>
      <c r="S5" s="526" t="s">
        <v>34</v>
      </c>
      <c r="T5" s="13"/>
      <c r="U5" s="539" t="s">
        <v>55</v>
      </c>
      <c r="V5" s="14"/>
      <c r="W5" s="317" t="s">
        <v>31</v>
      </c>
      <c r="X5" s="12"/>
      <c r="Y5" s="526" t="s">
        <v>35</v>
      </c>
      <c r="Z5" s="12"/>
      <c r="AA5" s="526" t="s">
        <v>33</v>
      </c>
      <c r="AB5" s="12"/>
      <c r="AC5" s="526" t="s">
        <v>34</v>
      </c>
      <c r="AD5" s="13"/>
      <c r="AE5" s="539" t="s">
        <v>56</v>
      </c>
      <c r="AF5" s="14"/>
      <c r="AG5" s="317" t="s">
        <v>31</v>
      </c>
      <c r="AH5" s="12"/>
      <c r="AI5" s="526" t="s">
        <v>35</v>
      </c>
      <c r="AJ5" s="12"/>
      <c r="AK5" s="526" t="s">
        <v>33</v>
      </c>
      <c r="AL5" s="12"/>
      <c r="AM5" s="526" t="s">
        <v>34</v>
      </c>
      <c r="AN5" s="13"/>
      <c r="AO5" s="539" t="s">
        <v>57</v>
      </c>
      <c r="AP5" s="14"/>
      <c r="AQ5" s="317" t="s">
        <v>31</v>
      </c>
      <c r="AR5" s="12"/>
      <c r="AS5" s="526" t="s">
        <v>35</v>
      </c>
      <c r="AT5" s="12"/>
      <c r="AU5" s="526" t="s">
        <v>33</v>
      </c>
      <c r="AV5" s="12"/>
      <c r="AW5" s="526" t="s">
        <v>34</v>
      </c>
      <c r="AX5" s="14"/>
      <c r="AY5" s="317" t="s">
        <v>58</v>
      </c>
      <c r="AZ5" s="14"/>
      <c r="BA5" s="358" t="s">
        <v>36</v>
      </c>
      <c r="BB5" s="15"/>
      <c r="BC5" s="309" t="s">
        <v>32</v>
      </c>
      <c r="BD5" s="15"/>
      <c r="BE5" s="309" t="s">
        <v>37</v>
      </c>
      <c r="BF5" s="15"/>
      <c r="BG5" s="526" t="s">
        <v>38</v>
      </c>
      <c r="BH5" s="16"/>
      <c r="BI5" s="533" t="s">
        <v>59</v>
      </c>
      <c r="BJ5" s="17"/>
      <c r="BK5" s="358" t="s">
        <v>39</v>
      </c>
      <c r="BL5" s="15"/>
      <c r="BM5" s="307" t="s">
        <v>35</v>
      </c>
      <c r="BN5" s="15"/>
      <c r="BO5" s="307" t="s">
        <v>33</v>
      </c>
      <c r="BP5" s="18"/>
      <c r="BQ5" s="309" t="s">
        <v>34</v>
      </c>
      <c r="BR5" s="19"/>
      <c r="BS5" s="533" t="s">
        <v>60</v>
      </c>
      <c r="BT5" s="17"/>
      <c r="BU5" s="305" t="s">
        <v>39</v>
      </c>
      <c r="BV5" s="15"/>
      <c r="BW5" s="307" t="s">
        <v>35</v>
      </c>
      <c r="BX5" s="15"/>
      <c r="BY5" s="307" t="s">
        <v>33</v>
      </c>
      <c r="BZ5" s="18"/>
      <c r="CA5" s="309" t="s">
        <v>34</v>
      </c>
      <c r="CB5" s="19"/>
      <c r="CC5" s="533" t="s">
        <v>61</v>
      </c>
      <c r="CD5" s="20"/>
      <c r="CE5" s="305" t="s">
        <v>39</v>
      </c>
      <c r="CF5" s="15"/>
      <c r="CG5" s="307" t="s">
        <v>35</v>
      </c>
      <c r="CH5" s="15"/>
      <c r="CI5" s="307" t="s">
        <v>33</v>
      </c>
      <c r="CJ5" s="18"/>
      <c r="CK5" s="309" t="s">
        <v>34</v>
      </c>
      <c r="CL5" s="19"/>
      <c r="CM5" s="533" t="s">
        <v>80</v>
      </c>
      <c r="CN5" s="20"/>
      <c r="CO5" s="533" t="s">
        <v>80</v>
      </c>
      <c r="CP5" s="20"/>
      <c r="CQ5" s="305" t="s">
        <v>39</v>
      </c>
      <c r="CR5" s="15"/>
      <c r="CS5" s="307" t="s">
        <v>32</v>
      </c>
      <c r="CT5" s="15"/>
      <c r="CU5" s="307" t="s">
        <v>33</v>
      </c>
      <c r="CV5" s="18"/>
      <c r="CW5" s="309" t="s">
        <v>34</v>
      </c>
      <c r="CX5" s="19"/>
      <c r="CY5" s="533" t="s">
        <v>89</v>
      </c>
      <c r="CZ5" s="20"/>
      <c r="DA5" s="305" t="s">
        <v>39</v>
      </c>
      <c r="DB5" s="15"/>
      <c r="DC5" s="307" t="s">
        <v>32</v>
      </c>
      <c r="DD5" s="15"/>
      <c r="DE5" s="307" t="s">
        <v>33</v>
      </c>
      <c r="DF5" s="18"/>
      <c r="DG5" s="309" t="s">
        <v>34</v>
      </c>
      <c r="DH5" s="19"/>
      <c r="DI5" s="533" t="s">
        <v>93</v>
      </c>
      <c r="DJ5" s="20"/>
      <c r="DK5" s="305" t="s">
        <v>39</v>
      </c>
      <c r="DL5" s="15"/>
      <c r="DM5" s="307" t="s">
        <v>32</v>
      </c>
      <c r="DN5" s="15"/>
      <c r="DO5" s="307" t="s">
        <v>33</v>
      </c>
      <c r="DP5" s="18"/>
      <c r="DQ5" s="309" t="s">
        <v>34</v>
      </c>
      <c r="DR5" s="14"/>
      <c r="DS5" s="311" t="s">
        <v>120</v>
      </c>
      <c r="DT5" s="234"/>
      <c r="DU5" s="305" t="s">
        <v>39</v>
      </c>
      <c r="DV5" s="15"/>
      <c r="DW5" s="307" t="s">
        <v>32</v>
      </c>
      <c r="DX5" s="15"/>
      <c r="DY5" s="307" t="s">
        <v>33</v>
      </c>
      <c r="DZ5" s="18"/>
      <c r="EA5" s="309" t="s">
        <v>34</v>
      </c>
      <c r="EB5" s="14"/>
      <c r="EC5" s="311" t="s">
        <v>113</v>
      </c>
      <c r="ED5" s="234"/>
      <c r="EE5" s="305" t="s">
        <v>39</v>
      </c>
      <c r="EF5" s="15"/>
      <c r="EG5" s="307" t="s">
        <v>32</v>
      </c>
      <c r="EH5" s="15"/>
      <c r="EI5" s="307" t="s">
        <v>33</v>
      </c>
      <c r="EJ5" s="18"/>
      <c r="EK5" s="309" t="s">
        <v>34</v>
      </c>
      <c r="EL5" s="14"/>
      <c r="EM5" s="311" t="s">
        <v>113</v>
      </c>
      <c r="EN5" s="234"/>
      <c r="EO5" s="305" t="s">
        <v>39</v>
      </c>
      <c r="EP5" s="15"/>
      <c r="EQ5" s="307" t="s">
        <v>32</v>
      </c>
      <c r="ER5" s="15"/>
      <c r="ES5" s="307" t="s">
        <v>33</v>
      </c>
      <c r="ET5" s="18"/>
      <c r="EU5" s="309" t="s">
        <v>34</v>
      </c>
      <c r="EV5" s="14"/>
      <c r="EW5" s="311" t="s">
        <v>127</v>
      </c>
      <c r="EX5" s="234"/>
      <c r="EY5" s="305" t="s">
        <v>39</v>
      </c>
      <c r="EZ5" s="15"/>
      <c r="FA5" s="307" t="s">
        <v>32</v>
      </c>
      <c r="FB5" s="15"/>
      <c r="FC5" s="307" t="s">
        <v>33</v>
      </c>
      <c r="FD5" s="18"/>
      <c r="FE5" s="309" t="s">
        <v>34</v>
      </c>
      <c r="FF5" s="14"/>
      <c r="FG5" s="311" t="s">
        <v>137</v>
      </c>
      <c r="FH5" s="234"/>
    </row>
    <row r="6" spans="1:164" ht="16.5" thickBot="1" x14ac:dyDescent="0.25">
      <c r="A6" s="401"/>
      <c r="B6" s="306"/>
      <c r="C6" s="360"/>
      <c r="D6" s="21" t="s">
        <v>1</v>
      </c>
      <c r="E6" s="310"/>
      <c r="F6" s="22" t="s">
        <v>1</v>
      </c>
      <c r="G6" s="310"/>
      <c r="H6" s="22" t="s">
        <v>1</v>
      </c>
      <c r="I6" s="310"/>
      <c r="J6" s="22" t="s">
        <v>1</v>
      </c>
      <c r="K6" s="360"/>
      <c r="L6" s="23" t="s">
        <v>1</v>
      </c>
      <c r="M6" s="306"/>
      <c r="N6" s="21" t="s">
        <v>1</v>
      </c>
      <c r="O6" s="310"/>
      <c r="P6" s="22" t="s">
        <v>1</v>
      </c>
      <c r="Q6" s="310"/>
      <c r="R6" s="22" t="s">
        <v>1</v>
      </c>
      <c r="S6" s="310"/>
      <c r="T6" s="22" t="s">
        <v>1</v>
      </c>
      <c r="U6" s="360"/>
      <c r="V6" s="24" t="s">
        <v>1</v>
      </c>
      <c r="W6" s="360"/>
      <c r="X6" s="21" t="s">
        <v>1</v>
      </c>
      <c r="Y6" s="310"/>
      <c r="Z6" s="22" t="s">
        <v>3</v>
      </c>
      <c r="AA6" s="310"/>
      <c r="AB6" s="22" t="s">
        <v>1</v>
      </c>
      <c r="AC6" s="310"/>
      <c r="AD6" s="22" t="s">
        <v>1</v>
      </c>
      <c r="AE6" s="360"/>
      <c r="AF6" s="24" t="s">
        <v>2</v>
      </c>
      <c r="AG6" s="360"/>
      <c r="AH6" s="24" t="s">
        <v>1</v>
      </c>
      <c r="AI6" s="310"/>
      <c r="AJ6" s="22" t="s">
        <v>3</v>
      </c>
      <c r="AK6" s="310"/>
      <c r="AL6" s="22" t="s">
        <v>1</v>
      </c>
      <c r="AM6" s="310"/>
      <c r="AN6" s="22" t="s">
        <v>1</v>
      </c>
      <c r="AO6" s="360"/>
      <c r="AP6" s="24" t="s">
        <v>1</v>
      </c>
      <c r="AQ6" s="360"/>
      <c r="AR6" s="21" t="s">
        <v>1</v>
      </c>
      <c r="AS6" s="310"/>
      <c r="AT6" s="22" t="s">
        <v>3</v>
      </c>
      <c r="AU6" s="310"/>
      <c r="AV6" s="22" t="s">
        <v>1</v>
      </c>
      <c r="AW6" s="310"/>
      <c r="AX6" s="22" t="s">
        <v>1</v>
      </c>
      <c r="AY6" s="360"/>
      <c r="AZ6" s="23" t="s">
        <v>2</v>
      </c>
      <c r="BA6" s="360"/>
      <c r="BB6" s="21" t="s">
        <v>1</v>
      </c>
      <c r="BC6" s="310"/>
      <c r="BD6" s="22" t="s">
        <v>3</v>
      </c>
      <c r="BE6" s="310"/>
      <c r="BF6" s="22" t="s">
        <v>1</v>
      </c>
      <c r="BG6" s="310"/>
      <c r="BH6" s="23" t="s">
        <v>1</v>
      </c>
      <c r="BI6" s="318"/>
      <c r="BJ6" s="25" t="s">
        <v>21</v>
      </c>
      <c r="BK6" s="360"/>
      <c r="BL6" s="21" t="s">
        <v>23</v>
      </c>
      <c r="BM6" s="308"/>
      <c r="BN6" s="22" t="s">
        <v>1</v>
      </c>
      <c r="BO6" s="308"/>
      <c r="BP6" s="26" t="s">
        <v>1</v>
      </c>
      <c r="BQ6" s="310"/>
      <c r="BR6" s="23" t="s">
        <v>1</v>
      </c>
      <c r="BS6" s="318"/>
      <c r="BT6" s="25" t="s">
        <v>1</v>
      </c>
      <c r="BU6" s="306"/>
      <c r="BV6" s="21" t="s">
        <v>1</v>
      </c>
      <c r="BW6" s="308"/>
      <c r="BX6" s="22" t="s">
        <v>1</v>
      </c>
      <c r="BY6" s="308"/>
      <c r="BZ6" s="26" t="s">
        <v>1</v>
      </c>
      <c r="CA6" s="310"/>
      <c r="CB6" s="23" t="s">
        <v>1</v>
      </c>
      <c r="CC6" s="318"/>
      <c r="CD6" s="27" t="s">
        <v>1</v>
      </c>
      <c r="CE6" s="306"/>
      <c r="CF6" s="21" t="s">
        <v>1</v>
      </c>
      <c r="CG6" s="308"/>
      <c r="CH6" s="22" t="s">
        <v>1</v>
      </c>
      <c r="CI6" s="308"/>
      <c r="CJ6" s="26" t="s">
        <v>1</v>
      </c>
      <c r="CK6" s="310"/>
      <c r="CL6" s="23" t="s">
        <v>1</v>
      </c>
      <c r="CM6" s="318"/>
      <c r="CN6" s="27" t="s">
        <v>1</v>
      </c>
      <c r="CO6" s="318"/>
      <c r="CP6" s="27" t="s">
        <v>1</v>
      </c>
      <c r="CQ6" s="306"/>
      <c r="CR6" s="183" t="s">
        <v>1</v>
      </c>
      <c r="CS6" s="308"/>
      <c r="CT6" s="22" t="s">
        <v>1</v>
      </c>
      <c r="CU6" s="308"/>
      <c r="CV6" s="26" t="s">
        <v>1</v>
      </c>
      <c r="CW6" s="310"/>
      <c r="CX6" s="23" t="s">
        <v>1</v>
      </c>
      <c r="CY6" s="318"/>
      <c r="CZ6" s="27" t="s">
        <v>1</v>
      </c>
      <c r="DA6" s="306"/>
      <c r="DB6" s="183" t="s">
        <v>1</v>
      </c>
      <c r="DC6" s="308"/>
      <c r="DD6" s="22" t="s">
        <v>1</v>
      </c>
      <c r="DE6" s="308"/>
      <c r="DF6" s="26" t="s">
        <v>1</v>
      </c>
      <c r="DG6" s="310"/>
      <c r="DH6" s="23" t="s">
        <v>1</v>
      </c>
      <c r="DI6" s="318"/>
      <c r="DJ6" s="27" t="s">
        <v>1</v>
      </c>
      <c r="DK6" s="306"/>
      <c r="DL6" s="213" t="s">
        <v>1</v>
      </c>
      <c r="DM6" s="308"/>
      <c r="DN6" s="22" t="s">
        <v>1</v>
      </c>
      <c r="DO6" s="308"/>
      <c r="DP6" s="26" t="s">
        <v>1</v>
      </c>
      <c r="DQ6" s="310"/>
      <c r="DR6" s="23" t="s">
        <v>1</v>
      </c>
      <c r="DS6" s="312"/>
      <c r="DT6" s="27" t="s">
        <v>1</v>
      </c>
      <c r="DU6" s="306"/>
      <c r="DV6" s="213" t="s">
        <v>1</v>
      </c>
      <c r="DW6" s="308"/>
      <c r="DX6" s="22" t="s">
        <v>1</v>
      </c>
      <c r="DY6" s="308"/>
      <c r="DZ6" s="26" t="s">
        <v>1</v>
      </c>
      <c r="EA6" s="310"/>
      <c r="EB6" s="23" t="s">
        <v>1</v>
      </c>
      <c r="EC6" s="312"/>
      <c r="ED6" s="27" t="s">
        <v>1</v>
      </c>
      <c r="EE6" s="306"/>
      <c r="EF6" s="257" t="s">
        <v>1</v>
      </c>
      <c r="EG6" s="308"/>
      <c r="EH6" s="22" t="s">
        <v>1</v>
      </c>
      <c r="EI6" s="308"/>
      <c r="EJ6" s="26" t="s">
        <v>1</v>
      </c>
      <c r="EK6" s="310"/>
      <c r="EL6" s="23" t="s">
        <v>1</v>
      </c>
      <c r="EM6" s="312"/>
      <c r="EN6" s="27" t="s">
        <v>1</v>
      </c>
      <c r="EO6" s="306"/>
      <c r="EP6" s="256" t="s">
        <v>1</v>
      </c>
      <c r="EQ6" s="308"/>
      <c r="ER6" s="22" t="s">
        <v>1</v>
      </c>
      <c r="ES6" s="308"/>
      <c r="ET6" s="26" t="s">
        <v>1</v>
      </c>
      <c r="EU6" s="310"/>
      <c r="EV6" s="23" t="s">
        <v>1</v>
      </c>
      <c r="EW6" s="312"/>
      <c r="EX6" s="27" t="s">
        <v>1</v>
      </c>
      <c r="EY6" s="306"/>
      <c r="EZ6" s="269" t="s">
        <v>1</v>
      </c>
      <c r="FA6" s="308"/>
      <c r="FB6" s="22" t="s">
        <v>1</v>
      </c>
      <c r="FC6" s="308"/>
      <c r="FD6" s="26" t="s">
        <v>1</v>
      </c>
      <c r="FE6" s="310"/>
      <c r="FF6" s="23" t="s">
        <v>1</v>
      </c>
      <c r="FG6" s="312"/>
      <c r="FH6" s="27" t="s">
        <v>1</v>
      </c>
    </row>
    <row r="7" spans="1:164" ht="16.5" customHeight="1" x14ac:dyDescent="0.2">
      <c r="A7" s="28" t="s">
        <v>108</v>
      </c>
      <c r="B7" s="182" t="s">
        <v>11</v>
      </c>
      <c r="C7" s="29">
        <v>16560</v>
      </c>
      <c r="D7" s="30">
        <v>1</v>
      </c>
      <c r="E7" s="31">
        <v>18238</v>
      </c>
      <c r="F7" s="30">
        <v>1</v>
      </c>
      <c r="G7" s="31">
        <v>16572</v>
      </c>
      <c r="H7" s="30">
        <v>1</v>
      </c>
      <c r="I7" s="31">
        <v>18640</v>
      </c>
      <c r="J7" s="32">
        <v>1</v>
      </c>
      <c r="K7" s="33">
        <v>70010</v>
      </c>
      <c r="L7" s="34">
        <v>1</v>
      </c>
      <c r="M7" s="35">
        <v>13053</v>
      </c>
      <c r="N7" s="30">
        <v>1</v>
      </c>
      <c r="O7" s="31">
        <v>15805</v>
      </c>
      <c r="P7" s="30">
        <v>1</v>
      </c>
      <c r="Q7" s="31">
        <v>13815</v>
      </c>
      <c r="R7" s="30">
        <v>1</v>
      </c>
      <c r="S7" s="31">
        <v>19177</v>
      </c>
      <c r="T7" s="32">
        <v>1</v>
      </c>
      <c r="U7" s="33">
        <v>61850</v>
      </c>
      <c r="V7" s="32">
        <v>1</v>
      </c>
      <c r="W7" s="36">
        <v>14818</v>
      </c>
      <c r="X7" s="37">
        <v>1</v>
      </c>
      <c r="Y7" s="38">
        <v>16945</v>
      </c>
      <c r="Z7" s="39">
        <v>1</v>
      </c>
      <c r="AA7" s="38">
        <v>15056</v>
      </c>
      <c r="AB7" s="39">
        <v>1</v>
      </c>
      <c r="AC7" s="38">
        <v>20467</v>
      </c>
      <c r="AD7" s="39">
        <v>1</v>
      </c>
      <c r="AE7" s="40">
        <v>67286</v>
      </c>
      <c r="AF7" s="37">
        <v>1</v>
      </c>
      <c r="AG7" s="41">
        <v>13780</v>
      </c>
      <c r="AH7" s="37">
        <v>1</v>
      </c>
      <c r="AI7" s="38">
        <v>16054</v>
      </c>
      <c r="AJ7" s="42">
        <v>1</v>
      </c>
      <c r="AK7" s="38">
        <v>13306</v>
      </c>
      <c r="AL7" s="42">
        <v>1</v>
      </c>
      <c r="AM7" s="38">
        <v>18216</v>
      </c>
      <c r="AN7" s="42">
        <v>1</v>
      </c>
      <c r="AO7" s="40">
        <v>61356</v>
      </c>
      <c r="AP7" s="43">
        <v>1</v>
      </c>
      <c r="AQ7" s="40">
        <v>13416</v>
      </c>
      <c r="AR7" s="43">
        <v>1</v>
      </c>
      <c r="AS7" s="44">
        <v>13976</v>
      </c>
      <c r="AT7" s="42">
        <v>1</v>
      </c>
      <c r="AU7" s="44">
        <v>14858</v>
      </c>
      <c r="AV7" s="42">
        <v>1</v>
      </c>
      <c r="AW7" s="44">
        <v>21129</v>
      </c>
      <c r="AX7" s="42">
        <v>1</v>
      </c>
      <c r="AY7" s="40">
        <v>63379</v>
      </c>
      <c r="AZ7" s="43">
        <v>1</v>
      </c>
      <c r="BA7" s="36">
        <v>13619</v>
      </c>
      <c r="BB7" s="45">
        <v>1</v>
      </c>
      <c r="BC7" s="46">
        <v>16137</v>
      </c>
      <c r="BD7" s="45">
        <v>1</v>
      </c>
      <c r="BE7" s="44">
        <v>17188</v>
      </c>
      <c r="BF7" s="42">
        <v>1</v>
      </c>
      <c r="BG7" s="47">
        <v>19852</v>
      </c>
      <c r="BH7" s="48">
        <v>1</v>
      </c>
      <c r="BI7" s="49">
        <v>66796</v>
      </c>
      <c r="BJ7" s="50">
        <v>1</v>
      </c>
      <c r="BK7" s="171">
        <v>15489</v>
      </c>
      <c r="BL7" s="39">
        <v>1</v>
      </c>
      <c r="BM7" s="51">
        <v>18043</v>
      </c>
      <c r="BN7" s="45">
        <v>1</v>
      </c>
      <c r="BO7" s="172">
        <v>17731</v>
      </c>
      <c r="BP7" s="53">
        <v>1</v>
      </c>
      <c r="BQ7" s="173">
        <v>22838</v>
      </c>
      <c r="BR7" s="48">
        <v>1</v>
      </c>
      <c r="BS7" s="49">
        <v>74101</v>
      </c>
      <c r="BT7" s="50">
        <v>1</v>
      </c>
      <c r="BU7" s="168">
        <v>17426</v>
      </c>
      <c r="BV7" s="39">
        <v>1</v>
      </c>
      <c r="BW7" s="51">
        <v>21556</v>
      </c>
      <c r="BX7" s="45">
        <v>1</v>
      </c>
      <c r="BY7" s="52">
        <v>18331</v>
      </c>
      <c r="BZ7" s="53">
        <v>1</v>
      </c>
      <c r="CA7" s="47">
        <v>24102</v>
      </c>
      <c r="CB7" s="48">
        <v>1</v>
      </c>
      <c r="CC7" s="49">
        <v>81415</v>
      </c>
      <c r="CD7" s="55">
        <v>1</v>
      </c>
      <c r="CE7" s="168">
        <v>17344</v>
      </c>
      <c r="CF7" s="39">
        <f>+CE7/CE$7</f>
        <v>1</v>
      </c>
      <c r="CG7" s="51">
        <v>20069</v>
      </c>
      <c r="CH7" s="39">
        <f>+CG7/CG$7</f>
        <v>1</v>
      </c>
      <c r="CI7" s="52">
        <v>17240</v>
      </c>
      <c r="CJ7" s="39">
        <f>+CI7/CI$7</f>
        <v>1</v>
      </c>
      <c r="CK7" s="47">
        <v>24525</v>
      </c>
      <c r="CL7" s="48">
        <f>+CK7/CK$7</f>
        <v>1</v>
      </c>
      <c r="CM7" s="49">
        <f>+CE7+CG7+CI7+CK7</f>
        <v>79178</v>
      </c>
      <c r="CN7" s="55">
        <f>+CM7/CM$7</f>
        <v>1</v>
      </c>
      <c r="CO7" s="49">
        <v>79178</v>
      </c>
      <c r="CP7" s="55">
        <f>+CO7/CO$7</f>
        <v>1</v>
      </c>
      <c r="CQ7" s="168">
        <v>19014</v>
      </c>
      <c r="CR7" s="39">
        <f>+CQ7/CQ$7</f>
        <v>1</v>
      </c>
      <c r="CS7" s="51">
        <v>23526</v>
      </c>
      <c r="CT7" s="39">
        <f>+CS7/CS$7</f>
        <v>1</v>
      </c>
      <c r="CU7" s="52">
        <v>22015</v>
      </c>
      <c r="CV7" s="39">
        <f>+CU7/CU$7</f>
        <v>1</v>
      </c>
      <c r="CW7" s="47">
        <v>24915</v>
      </c>
      <c r="CX7" s="48">
        <f>+CW7/CW$7</f>
        <v>1</v>
      </c>
      <c r="CY7" s="49">
        <f>+CQ7+CS7+CU7+CW7</f>
        <v>89470</v>
      </c>
      <c r="CZ7" s="55">
        <f>+CY7/CY$7</f>
        <v>1</v>
      </c>
      <c r="DA7" s="168">
        <v>21509</v>
      </c>
      <c r="DB7" s="39">
        <f>+DA7/DA$7</f>
        <v>1</v>
      </c>
      <c r="DC7" s="51">
        <v>23624</v>
      </c>
      <c r="DD7" s="39">
        <f t="shared" ref="DD7:DD13" si="0">+DC7/DC$7</f>
        <v>1</v>
      </c>
      <c r="DE7" s="52">
        <v>22945</v>
      </c>
      <c r="DF7" s="39">
        <f>+DE7/DE$7</f>
        <v>1</v>
      </c>
      <c r="DG7" s="47">
        <v>25890</v>
      </c>
      <c r="DH7" s="48">
        <f>+DG7/DG$7</f>
        <v>1</v>
      </c>
      <c r="DI7" s="49">
        <f>+DA7+DC7+DE7+DG7</f>
        <v>93968</v>
      </c>
      <c r="DJ7" s="55">
        <f>+DI7/DI$7</f>
        <v>1</v>
      </c>
      <c r="DK7" s="244">
        <v>20345</v>
      </c>
      <c r="DL7" s="43">
        <f>+DK7/DK$7</f>
        <v>1</v>
      </c>
      <c r="DM7" s="149">
        <v>22264</v>
      </c>
      <c r="DN7" s="43">
        <f>+DM7/DM$7</f>
        <v>1</v>
      </c>
      <c r="DO7" s="198">
        <v>21227</v>
      </c>
      <c r="DP7" s="43">
        <f>+DO7/DO$7</f>
        <v>1</v>
      </c>
      <c r="DQ7" s="198">
        <v>23914</v>
      </c>
      <c r="DR7" s="50">
        <f>+DQ7/DQ$7</f>
        <v>1</v>
      </c>
      <c r="DS7" s="149">
        <v>87750</v>
      </c>
      <c r="DT7" s="55">
        <f>+DS7/DS$7</f>
        <v>1</v>
      </c>
      <c r="DU7" s="244">
        <v>17871</v>
      </c>
      <c r="DV7" s="43">
        <f>+DU7/DU$7</f>
        <v>1</v>
      </c>
      <c r="DW7" s="149">
        <v>21146</v>
      </c>
      <c r="DX7" s="43">
        <f>+DW7/DW$7</f>
        <v>1</v>
      </c>
      <c r="DY7" s="198">
        <v>19584</v>
      </c>
      <c r="DZ7" s="43">
        <f>+DY7/DY$7</f>
        <v>1</v>
      </c>
      <c r="EA7" s="198">
        <v>23193</v>
      </c>
      <c r="EB7" s="50">
        <f>+EA7/EA$7</f>
        <v>1</v>
      </c>
      <c r="EC7" s="149">
        <v>81794</v>
      </c>
      <c r="ED7" s="55">
        <f>+EC7/EC$7</f>
        <v>1</v>
      </c>
      <c r="EE7" s="244">
        <v>17871</v>
      </c>
      <c r="EF7" s="43">
        <f>+EE7/EE$7</f>
        <v>1</v>
      </c>
      <c r="EG7" s="149">
        <v>21146</v>
      </c>
      <c r="EH7" s="43">
        <f>+EG7/EG$7</f>
        <v>1</v>
      </c>
      <c r="EI7" s="198">
        <v>19584</v>
      </c>
      <c r="EJ7" s="43">
        <f>+EI7/EI$7</f>
        <v>1</v>
      </c>
      <c r="EK7" s="198">
        <v>23193</v>
      </c>
      <c r="EL7" s="50">
        <f>+EK7/EK$7</f>
        <v>1</v>
      </c>
      <c r="EM7" s="149">
        <v>81794</v>
      </c>
      <c r="EN7" s="55">
        <f>+EM7/EM$7</f>
        <v>1</v>
      </c>
      <c r="EO7" s="244">
        <v>18451</v>
      </c>
      <c r="EP7" s="42">
        <f>+EO7/EO$7</f>
        <v>1</v>
      </c>
      <c r="EQ7" s="287">
        <v>17633</v>
      </c>
      <c r="ER7" s="42">
        <f>+EQ7/EQ$7</f>
        <v>1</v>
      </c>
      <c r="ES7" s="287">
        <v>19256</v>
      </c>
      <c r="ET7" s="42">
        <f>+ES7/ES$7</f>
        <v>1</v>
      </c>
      <c r="EU7" s="287">
        <v>19850</v>
      </c>
      <c r="EV7" s="50">
        <f t="shared" ref="EV7:EV10" si="1">EU7/EU$7</f>
        <v>1</v>
      </c>
      <c r="EW7" s="49">
        <v>75190</v>
      </c>
      <c r="EX7" s="242">
        <f t="shared" ref="EX7:EX10" si="2">+EW7/EW$7</f>
        <v>1</v>
      </c>
      <c r="EY7" s="244">
        <v>16965</v>
      </c>
      <c r="EZ7" s="43">
        <f>+EY7/EY$7</f>
        <v>1</v>
      </c>
      <c r="FA7" s="284">
        <v>19127</v>
      </c>
      <c r="FB7" s="43">
        <f>+FA7/FA$7</f>
        <v>1</v>
      </c>
      <c r="FC7" s="198">
        <v>15333</v>
      </c>
      <c r="FD7" s="43">
        <f>+FC7/FC$7</f>
        <v>1</v>
      </c>
      <c r="FE7" s="198">
        <v>25441</v>
      </c>
      <c r="FF7" s="50">
        <f t="shared" ref="FF7:FF10" si="3">FE7/FE$7</f>
        <v>1</v>
      </c>
      <c r="FG7" s="149">
        <v>76866</v>
      </c>
      <c r="FH7" s="242">
        <f t="shared" ref="FH7:FH10" si="4">+FG7/FG$7</f>
        <v>1</v>
      </c>
    </row>
    <row r="8" spans="1:164" ht="16" x14ac:dyDescent="0.2">
      <c r="A8" s="28" t="s">
        <v>40</v>
      </c>
      <c r="B8" s="182" t="s">
        <v>99</v>
      </c>
      <c r="C8" s="29">
        <v>6971</v>
      </c>
      <c r="D8" s="56">
        <v>0.42099999999999999</v>
      </c>
      <c r="E8" s="57">
        <v>7228</v>
      </c>
      <c r="F8" s="56">
        <v>0.39600000000000002</v>
      </c>
      <c r="G8" s="57">
        <v>6820</v>
      </c>
      <c r="H8" s="56">
        <v>0.41099999999999998</v>
      </c>
      <c r="I8" s="57">
        <v>7782</v>
      </c>
      <c r="J8" s="32">
        <v>0.41699999999999998</v>
      </c>
      <c r="K8" s="58">
        <v>28801</v>
      </c>
      <c r="L8" s="131">
        <v>0.41099999999999998</v>
      </c>
      <c r="M8" s="35">
        <v>4515</v>
      </c>
      <c r="N8" s="56">
        <v>0.34599999999999997</v>
      </c>
      <c r="O8" s="57">
        <v>6017</v>
      </c>
      <c r="P8" s="56">
        <v>0.38100000000000001</v>
      </c>
      <c r="Q8" s="57">
        <v>5534</v>
      </c>
      <c r="R8" s="56">
        <v>0.40100000000000002</v>
      </c>
      <c r="S8" s="57">
        <v>9622</v>
      </c>
      <c r="T8" s="32">
        <v>0.502</v>
      </c>
      <c r="U8" s="58">
        <v>25688</v>
      </c>
      <c r="V8" s="32">
        <v>0.41499999999999998</v>
      </c>
      <c r="W8" s="36">
        <v>6399</v>
      </c>
      <c r="X8" s="59">
        <v>0.432</v>
      </c>
      <c r="Y8" s="60">
        <v>7437</v>
      </c>
      <c r="Z8" s="45">
        <v>0.439</v>
      </c>
      <c r="AA8" s="60">
        <v>6059</v>
      </c>
      <c r="AB8" s="45">
        <v>0.40200000000000002</v>
      </c>
      <c r="AC8" s="60">
        <v>8578</v>
      </c>
      <c r="AD8" s="45">
        <v>0.41899999999999998</v>
      </c>
      <c r="AE8" s="61">
        <v>28473</v>
      </c>
      <c r="AF8" s="59">
        <v>0.42299999999999999</v>
      </c>
      <c r="AG8" s="36">
        <v>5483</v>
      </c>
      <c r="AH8" s="59">
        <v>0.39700000000000002</v>
      </c>
      <c r="AI8" s="60">
        <v>6921</v>
      </c>
      <c r="AJ8" s="62">
        <v>0.43099999999999999</v>
      </c>
      <c r="AK8" s="60">
        <v>5716</v>
      </c>
      <c r="AL8" s="62">
        <v>0.42949999999999999</v>
      </c>
      <c r="AM8" s="60">
        <v>8768</v>
      </c>
      <c r="AN8" s="62">
        <v>0.48099999999999998</v>
      </c>
      <c r="AO8" s="61">
        <v>26888</v>
      </c>
      <c r="AP8" s="63">
        <v>0.438</v>
      </c>
      <c r="AQ8" s="61">
        <v>5765</v>
      </c>
      <c r="AR8" s="63">
        <v>0.42899999999999999</v>
      </c>
      <c r="AS8" s="64">
        <v>6402</v>
      </c>
      <c r="AT8" s="62">
        <v>0.45800000000000002</v>
      </c>
      <c r="AU8" s="64">
        <v>7058</v>
      </c>
      <c r="AV8" s="45">
        <v>0.47499999999999998</v>
      </c>
      <c r="AW8" s="64">
        <v>12033</v>
      </c>
      <c r="AX8" s="45">
        <v>0.56999999999999995</v>
      </c>
      <c r="AY8" s="61">
        <v>31258</v>
      </c>
      <c r="AZ8" s="63">
        <v>0.49299999999999999</v>
      </c>
      <c r="BA8" s="36">
        <v>6677</v>
      </c>
      <c r="BB8" s="45">
        <v>0.49020000000000002</v>
      </c>
      <c r="BC8" s="46">
        <v>8547</v>
      </c>
      <c r="BD8" s="45">
        <v>0.53</v>
      </c>
      <c r="BE8" s="64">
        <v>8677</v>
      </c>
      <c r="BF8" s="45">
        <v>0.5</v>
      </c>
      <c r="BG8" s="65">
        <v>10479</v>
      </c>
      <c r="BH8" s="66">
        <f>BG8/BG7</f>
        <v>0.52785613540197462</v>
      </c>
      <c r="BI8" s="61">
        <v>34380</v>
      </c>
      <c r="BJ8" s="67">
        <f>BI8/BI7</f>
        <v>0.51470147913048681</v>
      </c>
      <c r="BK8" s="174">
        <v>8423</v>
      </c>
      <c r="BL8" s="45">
        <v>0.54</v>
      </c>
      <c r="BM8" s="51">
        <v>10184</v>
      </c>
      <c r="BN8" s="45">
        <v>0.56000000000000005</v>
      </c>
      <c r="BO8" s="175">
        <v>10675</v>
      </c>
      <c r="BP8" s="69">
        <v>0.6</v>
      </c>
      <c r="BQ8" s="176">
        <v>14042</v>
      </c>
      <c r="BR8" s="66">
        <v>0.61</v>
      </c>
      <c r="BS8" s="61">
        <v>43324</v>
      </c>
      <c r="BT8" s="67">
        <v>0.57999999999999996</v>
      </c>
      <c r="BU8" s="169">
        <v>9263</v>
      </c>
      <c r="BV8" s="45">
        <v>0.53</v>
      </c>
      <c r="BW8" s="51">
        <v>12421</v>
      </c>
      <c r="BX8" s="45">
        <v>0.57999999999999996</v>
      </c>
      <c r="BY8" s="68">
        <v>10267</v>
      </c>
      <c r="BZ8" s="69">
        <v>0.56000000000000005</v>
      </c>
      <c r="CA8" s="65">
        <v>13733</v>
      </c>
      <c r="CB8" s="66">
        <v>0.56999999999999995</v>
      </c>
      <c r="CC8" s="61">
        <v>45684</v>
      </c>
      <c r="CD8" s="71">
        <v>0.56000000000000005</v>
      </c>
      <c r="CE8" s="169">
        <v>9596</v>
      </c>
      <c r="CF8" s="45">
        <f>+CE8/CE$7</f>
        <v>0.5532749077490775</v>
      </c>
      <c r="CG8" s="51">
        <v>12288</v>
      </c>
      <c r="CH8" s="45">
        <f>+CG8/CG$7</f>
        <v>0.61228760775325131</v>
      </c>
      <c r="CI8" s="68">
        <v>9663</v>
      </c>
      <c r="CJ8" s="45">
        <f>+CI8/CI$7</f>
        <v>0.56049883990719263</v>
      </c>
      <c r="CK8" s="65">
        <v>15835</v>
      </c>
      <c r="CL8" s="66">
        <f>+CK8/CK$7</f>
        <v>0.64566768603465852</v>
      </c>
      <c r="CM8" s="61">
        <f>+CE8+CG8+CI8+CK8</f>
        <v>47382</v>
      </c>
      <c r="CN8" s="134">
        <f>+CM8/CM$7</f>
        <v>0.59842380459218469</v>
      </c>
      <c r="CO8" s="193">
        <v>47382</v>
      </c>
      <c r="CP8" s="71">
        <f>+CO8/CO$7</f>
        <v>0.59842380459218469</v>
      </c>
      <c r="CQ8" s="169">
        <v>9122</v>
      </c>
      <c r="CR8" s="45">
        <f>+CQ8/CQ$7</f>
        <v>0.47975176185968232</v>
      </c>
      <c r="CS8" s="51">
        <v>15975</v>
      </c>
      <c r="CT8" s="45">
        <f>+CS8/CS$7</f>
        <v>0.67903596021423107</v>
      </c>
      <c r="CU8" s="68">
        <v>13613</v>
      </c>
      <c r="CV8" s="45">
        <f>+CU8/CU$7</f>
        <v>0.61835112423347716</v>
      </c>
      <c r="CW8" s="65">
        <v>15813</v>
      </c>
      <c r="CX8" s="66">
        <f>+CW8/CW$7</f>
        <v>0.63467790487658038</v>
      </c>
      <c r="CY8" s="61">
        <f>+CQ8+CS8+CU8+CW8</f>
        <v>54523</v>
      </c>
      <c r="CZ8" s="71">
        <f>+CY8/CY$7</f>
        <v>0.60939979881524531</v>
      </c>
      <c r="DA8" s="169">
        <v>13222</v>
      </c>
      <c r="DB8" s="45">
        <f>+DA8/DA$7</f>
        <v>0.61471941977776745</v>
      </c>
      <c r="DC8" s="51">
        <v>14364</v>
      </c>
      <c r="DD8" s="45">
        <f t="shared" si="0"/>
        <v>0.60802573653911274</v>
      </c>
      <c r="DE8" s="68">
        <v>14319</v>
      </c>
      <c r="DF8" s="45">
        <f>+DE8/DE$7</f>
        <v>0.62405752887339294</v>
      </c>
      <c r="DG8" s="65">
        <v>16192</v>
      </c>
      <c r="DH8" s="66">
        <f>+DG8/DG$7</f>
        <v>0.62541521823097723</v>
      </c>
      <c r="DI8" s="61">
        <f>+DA8+DC8+DE8+DG8</f>
        <v>58097</v>
      </c>
      <c r="DJ8" s="71">
        <f>+DI8/DI$7</f>
        <v>0.61826366422611956</v>
      </c>
      <c r="DK8" s="197">
        <v>13840</v>
      </c>
      <c r="DL8" s="63">
        <f>DK8/DK$7</f>
        <v>0.68026542147947899</v>
      </c>
      <c r="DM8" s="199">
        <v>14999</v>
      </c>
      <c r="DN8" s="63">
        <f>DM8/DM$7</f>
        <v>0.67368846568451313</v>
      </c>
      <c r="DO8" s="200">
        <v>14969</v>
      </c>
      <c r="DP8" s="63">
        <f>DO8/DO$7</f>
        <v>0.70518679040844212</v>
      </c>
      <c r="DQ8" s="200">
        <v>16177</v>
      </c>
      <c r="DR8" s="67">
        <f>DQ8/DQ$7</f>
        <v>0.67646566864598145</v>
      </c>
      <c r="DS8" s="199">
        <v>59985</v>
      </c>
      <c r="DT8" s="71">
        <f>DS8/DS$7</f>
        <v>0.68358974358974356</v>
      </c>
      <c r="DU8" s="197">
        <v>11096</v>
      </c>
      <c r="DV8" s="63">
        <f>DU8/DU$7</f>
        <v>0.62089418611157743</v>
      </c>
      <c r="DW8" s="199">
        <v>14208</v>
      </c>
      <c r="DX8" s="63">
        <f>DW8/DW$7</f>
        <v>0.67190012295469592</v>
      </c>
      <c r="DY8" s="200">
        <v>13575</v>
      </c>
      <c r="DZ8" s="63">
        <f>DY8/DY$7</f>
        <v>0.6931678921568627</v>
      </c>
      <c r="EA8" s="200">
        <v>15561</v>
      </c>
      <c r="EB8" s="67">
        <f>EA8/EA$7</f>
        <v>0.67093519596429962</v>
      </c>
      <c r="EC8" s="199">
        <v>54440</v>
      </c>
      <c r="ED8" s="71">
        <f>EC8/EC$7</f>
        <v>0.6655744920165293</v>
      </c>
      <c r="EE8" s="197">
        <v>11096</v>
      </c>
      <c r="EF8" s="63">
        <f>EE8/EE$7</f>
        <v>0.62089418611157743</v>
      </c>
      <c r="EG8" s="199">
        <v>14208</v>
      </c>
      <c r="EH8" s="63">
        <f>EG8/EG$7</f>
        <v>0.67190012295469592</v>
      </c>
      <c r="EI8" s="200">
        <v>13575</v>
      </c>
      <c r="EJ8" s="63">
        <f>EI8/EI$7</f>
        <v>0.6931678921568627</v>
      </c>
      <c r="EK8" s="200">
        <v>15561</v>
      </c>
      <c r="EL8" s="67">
        <f>EK8/EK$7</f>
        <v>0.67093519596429962</v>
      </c>
      <c r="EM8" s="199">
        <v>54440</v>
      </c>
      <c r="EN8" s="71">
        <f>EM8/EM$7</f>
        <v>0.6655744920165293</v>
      </c>
      <c r="EO8" s="197">
        <v>13957</v>
      </c>
      <c r="EP8" s="62">
        <f>EO8/EO$7</f>
        <v>0.75643596553032355</v>
      </c>
      <c r="EQ8" s="275">
        <v>14094</v>
      </c>
      <c r="ER8" s="62">
        <f>EQ8/EQ$7</f>
        <v>0.79929677309589975</v>
      </c>
      <c r="ES8" s="275">
        <v>16066</v>
      </c>
      <c r="ET8" s="62">
        <f>ES8/ES$7</f>
        <v>0.83433734939759041</v>
      </c>
      <c r="EU8" s="275">
        <v>15901</v>
      </c>
      <c r="EV8" s="67">
        <f t="shared" si="1"/>
        <v>0.80105793450881613</v>
      </c>
      <c r="EW8" s="279">
        <v>60018</v>
      </c>
      <c r="EX8" s="242">
        <f t="shared" si="2"/>
        <v>0.79821784811810081</v>
      </c>
      <c r="EY8" s="197">
        <v>14059</v>
      </c>
      <c r="EZ8" s="63">
        <f>EY8/EY$7</f>
        <v>0.82870615974064255</v>
      </c>
      <c r="FA8" s="285">
        <v>16302</v>
      </c>
      <c r="FB8" s="63">
        <f>FA8/FA$7</f>
        <v>0.8523030271344173</v>
      </c>
      <c r="FC8" s="200">
        <v>13220</v>
      </c>
      <c r="FD8" s="63">
        <f>FC8/FC$7</f>
        <v>0.86219265636209486</v>
      </c>
      <c r="FE8" s="200">
        <v>23417</v>
      </c>
      <c r="FF8" s="67">
        <f t="shared" si="3"/>
        <v>0.9204433787980032</v>
      </c>
      <c r="FG8" s="199">
        <v>66998</v>
      </c>
      <c r="FH8" s="242">
        <f t="shared" si="4"/>
        <v>0.87162074259100253</v>
      </c>
    </row>
    <row r="9" spans="1:164" ht="16" x14ac:dyDescent="0.35">
      <c r="A9" s="28" t="s">
        <v>96</v>
      </c>
      <c r="B9" s="182" t="s">
        <v>98</v>
      </c>
      <c r="C9" s="187" t="s">
        <v>102</v>
      </c>
      <c r="D9" s="188" t="s">
        <v>102</v>
      </c>
      <c r="E9" s="188" t="s">
        <v>102</v>
      </c>
      <c r="F9" s="188" t="s">
        <v>102</v>
      </c>
      <c r="G9" s="188" t="s">
        <v>102</v>
      </c>
      <c r="H9" s="188" t="s">
        <v>102</v>
      </c>
      <c r="I9" s="188" t="s">
        <v>102</v>
      </c>
      <c r="J9" s="190" t="s">
        <v>103</v>
      </c>
      <c r="K9" s="189" t="s">
        <v>102</v>
      </c>
      <c r="L9" s="190" t="s">
        <v>103</v>
      </c>
      <c r="M9" s="187" t="s">
        <v>102</v>
      </c>
      <c r="N9" s="188" t="s">
        <v>102</v>
      </c>
      <c r="O9" s="188" t="s">
        <v>102</v>
      </c>
      <c r="P9" s="188" t="s">
        <v>102</v>
      </c>
      <c r="Q9" s="188" t="s">
        <v>102</v>
      </c>
      <c r="R9" s="188" t="s">
        <v>102</v>
      </c>
      <c r="S9" s="188" t="s">
        <v>102</v>
      </c>
      <c r="T9" s="190" t="s">
        <v>103</v>
      </c>
      <c r="U9" s="189" t="s">
        <v>102</v>
      </c>
      <c r="V9" s="190" t="s">
        <v>103</v>
      </c>
      <c r="W9" s="187" t="s">
        <v>102</v>
      </c>
      <c r="X9" s="188" t="s">
        <v>102</v>
      </c>
      <c r="Y9" s="188" t="s">
        <v>102</v>
      </c>
      <c r="Z9" s="188" t="s">
        <v>102</v>
      </c>
      <c r="AA9" s="188" t="s">
        <v>102</v>
      </c>
      <c r="AB9" s="188" t="s">
        <v>102</v>
      </c>
      <c r="AC9" s="188" t="s">
        <v>102</v>
      </c>
      <c r="AD9" s="190" t="s">
        <v>103</v>
      </c>
      <c r="AE9" s="189" t="s">
        <v>102</v>
      </c>
      <c r="AF9" s="190" t="s">
        <v>103</v>
      </c>
      <c r="AG9" s="187" t="s">
        <v>102</v>
      </c>
      <c r="AH9" s="188" t="s">
        <v>102</v>
      </c>
      <c r="AI9" s="188" t="s">
        <v>102</v>
      </c>
      <c r="AJ9" s="188" t="s">
        <v>102</v>
      </c>
      <c r="AK9" s="188" t="s">
        <v>102</v>
      </c>
      <c r="AL9" s="188" t="s">
        <v>102</v>
      </c>
      <c r="AM9" s="188" t="s">
        <v>102</v>
      </c>
      <c r="AN9" s="190" t="s">
        <v>103</v>
      </c>
      <c r="AO9" s="189" t="s">
        <v>102</v>
      </c>
      <c r="AP9" s="190" t="s">
        <v>103</v>
      </c>
      <c r="AQ9" s="187" t="s">
        <v>102</v>
      </c>
      <c r="AR9" s="188" t="s">
        <v>102</v>
      </c>
      <c r="AS9" s="188" t="s">
        <v>102</v>
      </c>
      <c r="AT9" s="188" t="s">
        <v>102</v>
      </c>
      <c r="AU9" s="188" t="s">
        <v>102</v>
      </c>
      <c r="AV9" s="188" t="s">
        <v>102</v>
      </c>
      <c r="AW9" s="188" t="s">
        <v>102</v>
      </c>
      <c r="AX9" s="190" t="s">
        <v>103</v>
      </c>
      <c r="AY9" s="189" t="s">
        <v>102</v>
      </c>
      <c r="AZ9" s="190" t="s">
        <v>103</v>
      </c>
      <c r="BA9" s="187" t="s">
        <v>102</v>
      </c>
      <c r="BB9" s="188" t="s">
        <v>102</v>
      </c>
      <c r="BC9" s="188" t="s">
        <v>102</v>
      </c>
      <c r="BD9" s="188" t="s">
        <v>102</v>
      </c>
      <c r="BE9" s="188" t="s">
        <v>102</v>
      </c>
      <c r="BF9" s="188" t="s">
        <v>102</v>
      </c>
      <c r="BG9" s="188" t="s">
        <v>102</v>
      </c>
      <c r="BH9" s="190" t="s">
        <v>103</v>
      </c>
      <c r="BI9" s="189" t="s">
        <v>102</v>
      </c>
      <c r="BJ9" s="190" t="s">
        <v>103</v>
      </c>
      <c r="BK9" s="187" t="s">
        <v>102</v>
      </c>
      <c r="BL9" s="188" t="s">
        <v>102</v>
      </c>
      <c r="BM9" s="188" t="s">
        <v>102</v>
      </c>
      <c r="BN9" s="188" t="s">
        <v>102</v>
      </c>
      <c r="BO9" s="188" t="s">
        <v>102</v>
      </c>
      <c r="BP9" s="188" t="s">
        <v>102</v>
      </c>
      <c r="BQ9" s="188" t="s">
        <v>102</v>
      </c>
      <c r="BR9" s="190" t="s">
        <v>103</v>
      </c>
      <c r="BS9" s="189" t="s">
        <v>102</v>
      </c>
      <c r="BT9" s="190" t="s">
        <v>103</v>
      </c>
      <c r="BU9" s="187" t="s">
        <v>102</v>
      </c>
      <c r="BV9" s="188" t="s">
        <v>102</v>
      </c>
      <c r="BW9" s="188" t="s">
        <v>102</v>
      </c>
      <c r="BX9" s="188" t="s">
        <v>102</v>
      </c>
      <c r="BY9" s="188" t="s">
        <v>102</v>
      </c>
      <c r="BZ9" s="188" t="s">
        <v>102</v>
      </c>
      <c r="CA9" s="188" t="s">
        <v>102</v>
      </c>
      <c r="CB9" s="190" t="s">
        <v>103</v>
      </c>
      <c r="CC9" s="189" t="s">
        <v>102</v>
      </c>
      <c r="CD9" s="195" t="s">
        <v>103</v>
      </c>
      <c r="CE9" s="194" t="s">
        <v>102</v>
      </c>
      <c r="CF9" s="188" t="s">
        <v>102</v>
      </c>
      <c r="CG9" s="188" t="s">
        <v>102</v>
      </c>
      <c r="CH9" s="188" t="s">
        <v>102</v>
      </c>
      <c r="CI9" s="188" t="s">
        <v>102</v>
      </c>
      <c r="CJ9" s="188" t="s">
        <v>102</v>
      </c>
      <c r="CK9" s="188" t="s">
        <v>102</v>
      </c>
      <c r="CL9" s="190" t="s">
        <v>103</v>
      </c>
      <c r="CM9" s="189" t="s">
        <v>102</v>
      </c>
      <c r="CN9" s="195" t="s">
        <v>103</v>
      </c>
      <c r="CO9" s="194" t="s">
        <v>102</v>
      </c>
      <c r="CP9" s="192" t="s">
        <v>102</v>
      </c>
      <c r="CQ9" s="189" t="s">
        <v>102</v>
      </c>
      <c r="CR9" s="188" t="s">
        <v>102</v>
      </c>
      <c r="CS9" s="188" t="s">
        <v>102</v>
      </c>
      <c r="CT9" s="188" t="s">
        <v>102</v>
      </c>
      <c r="CU9" s="188" t="s">
        <v>102</v>
      </c>
      <c r="CV9" s="191" t="s">
        <v>103</v>
      </c>
      <c r="CW9" s="189" t="s">
        <v>102</v>
      </c>
      <c r="CX9" s="190" t="s">
        <v>103</v>
      </c>
      <c r="CY9" s="187" t="s">
        <v>102</v>
      </c>
      <c r="CZ9" s="192" t="s">
        <v>102</v>
      </c>
      <c r="DA9" s="169">
        <v>9460</v>
      </c>
      <c r="DB9" s="45">
        <f>+DA9/DA$7</f>
        <v>0.43981589102236274</v>
      </c>
      <c r="DC9" s="51">
        <v>10332</v>
      </c>
      <c r="DD9" s="45">
        <f t="shared" si="0"/>
        <v>0.43735184558076534</v>
      </c>
      <c r="DE9" s="68">
        <v>10125</v>
      </c>
      <c r="DF9" s="45">
        <f>+DE9/DE$7</f>
        <v>0.44127260841141863</v>
      </c>
      <c r="DG9" s="65">
        <v>11269</v>
      </c>
      <c r="DH9" s="66">
        <f t="shared" ref="DH9:DH10" si="5">+DG9/DG$7</f>
        <v>0.43526458091927384</v>
      </c>
      <c r="DI9" s="187">
        <v>41186</v>
      </c>
      <c r="DJ9" s="134">
        <f t="shared" ref="DJ9:DJ10" si="6">+DI9/DI$7</f>
        <v>0.438298144049038</v>
      </c>
      <c r="DK9" s="197">
        <v>10322</v>
      </c>
      <c r="DL9" s="63">
        <f t="shared" ref="DL9:DL13" si="7">DK9/DK$7</f>
        <v>0.50734824281150159</v>
      </c>
      <c r="DM9" s="199">
        <v>10372</v>
      </c>
      <c r="DN9" s="63">
        <f t="shared" ref="DN9:DN11" si="8">DM9/DM$7</f>
        <v>0.46586417535034136</v>
      </c>
      <c r="DO9" s="200">
        <v>10639</v>
      </c>
      <c r="DP9" s="63">
        <f t="shared" ref="DP9:DP11" si="9">DO9/DO$7</f>
        <v>0.50120130023083809</v>
      </c>
      <c r="DQ9" s="200">
        <v>10814</v>
      </c>
      <c r="DR9" s="67">
        <f t="shared" ref="DR9:DR11" si="10">DQ9/DQ$7</f>
        <v>0.45220373003261688</v>
      </c>
      <c r="DS9" s="199">
        <v>42147</v>
      </c>
      <c r="DT9" s="71">
        <f t="shared" ref="DT9:DT11" si="11">DS9/DS$7</f>
        <v>0.48030769230769232</v>
      </c>
      <c r="DU9" s="197">
        <v>7142</v>
      </c>
      <c r="DV9" s="63">
        <f t="shared" ref="DV9:ED11" si="12">DU9/DU$7</f>
        <v>0.39964187790274747</v>
      </c>
      <c r="DW9" s="199">
        <v>9392</v>
      </c>
      <c r="DX9" s="63">
        <f t="shared" si="12"/>
        <v>0.44415019389009741</v>
      </c>
      <c r="DY9" s="200">
        <v>9350</v>
      </c>
      <c r="DZ9" s="63">
        <f t="shared" si="12"/>
        <v>0.47743055555555558</v>
      </c>
      <c r="EA9" s="200">
        <v>10077</v>
      </c>
      <c r="EB9" s="67">
        <f t="shared" si="12"/>
        <v>0.43448454274996767</v>
      </c>
      <c r="EC9" s="199">
        <v>35961</v>
      </c>
      <c r="ED9" s="71">
        <f t="shared" si="12"/>
        <v>0.43965327530136683</v>
      </c>
      <c r="EE9" s="197">
        <v>6948</v>
      </c>
      <c r="EF9" s="63">
        <f t="shared" ref="EF9:EF11" si="13">EE9/EE$7</f>
        <v>0.38878630182978008</v>
      </c>
      <c r="EG9" s="199">
        <v>9124</v>
      </c>
      <c r="EH9" s="63">
        <f t="shared" ref="EH9:EH11" si="14">EG9/EG$7</f>
        <v>0.43147640215643618</v>
      </c>
      <c r="EI9" s="200">
        <v>9093</v>
      </c>
      <c r="EJ9" s="63">
        <f t="shared" ref="EJ9:EJ11" si="15">EI9/EI$7</f>
        <v>0.46430759803921567</v>
      </c>
      <c r="EK9" s="200">
        <v>9792</v>
      </c>
      <c r="EL9" s="67">
        <f t="shared" ref="EL9:EL11" si="16">EK9/EK$7</f>
        <v>0.4221963523476911</v>
      </c>
      <c r="EM9" s="199">
        <v>34957</v>
      </c>
      <c r="EN9" s="71">
        <f t="shared" ref="EN9:EN11" si="17">EM9/EM$7</f>
        <v>0.42737853632295769</v>
      </c>
      <c r="EO9" s="197">
        <v>9177</v>
      </c>
      <c r="EP9" s="62">
        <f t="shared" ref="EP9:EP10" si="18">EO9/EO$7</f>
        <v>0.49737141618340469</v>
      </c>
      <c r="EQ9" s="275">
        <v>9033</v>
      </c>
      <c r="ER9" s="62">
        <f t="shared" ref="ER9:ER13" si="19">EQ9/EQ$7</f>
        <v>0.51227811489820219</v>
      </c>
      <c r="ES9" s="275">
        <v>10687</v>
      </c>
      <c r="ET9" s="62">
        <f>ES9/ES$7</f>
        <v>0.55499584545076863</v>
      </c>
      <c r="EU9" s="275">
        <v>10424</v>
      </c>
      <c r="EV9" s="67">
        <f t="shared" si="1"/>
        <v>0.52513853904282115</v>
      </c>
      <c r="EW9" s="279">
        <v>39321</v>
      </c>
      <c r="EX9" s="242">
        <f t="shared" si="2"/>
        <v>0.52295518021013432</v>
      </c>
      <c r="EY9" s="197">
        <v>8861</v>
      </c>
      <c r="EZ9" s="63">
        <f t="shared" ref="EZ9:EZ10" si="20">EY9/EY$7</f>
        <v>0.52231063955201884</v>
      </c>
      <c r="FA9" s="285">
        <v>10800</v>
      </c>
      <c r="FB9" s="63">
        <f t="shared" ref="FB9:FB10" si="21">FA9/FA$7</f>
        <v>0.5646468343179798</v>
      </c>
      <c r="FC9" s="200">
        <v>8498</v>
      </c>
      <c r="FD9" s="63">
        <f>FC9/FC$7</f>
        <v>0.55422943977042982</v>
      </c>
      <c r="FE9" s="200">
        <v>16114</v>
      </c>
      <c r="FF9" s="67">
        <f t="shared" si="3"/>
        <v>0.63338705239573911</v>
      </c>
      <c r="FG9" s="199">
        <v>44273</v>
      </c>
      <c r="FH9" s="242">
        <f t="shared" si="4"/>
        <v>0.57597637446985661</v>
      </c>
    </row>
    <row r="10" spans="1:164" ht="16" x14ac:dyDescent="0.35">
      <c r="A10" s="28" t="s">
        <v>97</v>
      </c>
      <c r="B10" s="182" t="s">
        <v>105</v>
      </c>
      <c r="C10" s="187" t="s">
        <v>102</v>
      </c>
      <c r="D10" s="188" t="s">
        <v>102</v>
      </c>
      <c r="E10" s="188" t="s">
        <v>102</v>
      </c>
      <c r="F10" s="188" t="s">
        <v>102</v>
      </c>
      <c r="G10" s="188" t="s">
        <v>102</v>
      </c>
      <c r="H10" s="188" t="s">
        <v>102</v>
      </c>
      <c r="I10" s="188" t="s">
        <v>102</v>
      </c>
      <c r="J10" s="190" t="s">
        <v>103</v>
      </c>
      <c r="K10" s="189" t="s">
        <v>102</v>
      </c>
      <c r="L10" s="190" t="s">
        <v>103</v>
      </c>
      <c r="M10" s="187" t="s">
        <v>102</v>
      </c>
      <c r="N10" s="188" t="s">
        <v>102</v>
      </c>
      <c r="O10" s="188" t="s">
        <v>102</v>
      </c>
      <c r="P10" s="188" t="s">
        <v>102</v>
      </c>
      <c r="Q10" s="188" t="s">
        <v>102</v>
      </c>
      <c r="R10" s="188" t="s">
        <v>102</v>
      </c>
      <c r="S10" s="188" t="s">
        <v>102</v>
      </c>
      <c r="T10" s="190" t="s">
        <v>103</v>
      </c>
      <c r="U10" s="189" t="s">
        <v>102</v>
      </c>
      <c r="V10" s="190" t="s">
        <v>103</v>
      </c>
      <c r="W10" s="187" t="s">
        <v>102</v>
      </c>
      <c r="X10" s="188" t="s">
        <v>102</v>
      </c>
      <c r="Y10" s="188" t="s">
        <v>102</v>
      </c>
      <c r="Z10" s="188" t="s">
        <v>102</v>
      </c>
      <c r="AA10" s="188" t="s">
        <v>102</v>
      </c>
      <c r="AB10" s="188" t="s">
        <v>102</v>
      </c>
      <c r="AC10" s="188" t="s">
        <v>102</v>
      </c>
      <c r="AD10" s="190" t="s">
        <v>103</v>
      </c>
      <c r="AE10" s="189" t="s">
        <v>102</v>
      </c>
      <c r="AF10" s="190" t="s">
        <v>103</v>
      </c>
      <c r="AG10" s="187" t="s">
        <v>102</v>
      </c>
      <c r="AH10" s="188" t="s">
        <v>102</v>
      </c>
      <c r="AI10" s="188" t="s">
        <v>102</v>
      </c>
      <c r="AJ10" s="188" t="s">
        <v>102</v>
      </c>
      <c r="AK10" s="188" t="s">
        <v>102</v>
      </c>
      <c r="AL10" s="188" t="s">
        <v>102</v>
      </c>
      <c r="AM10" s="188" t="s">
        <v>102</v>
      </c>
      <c r="AN10" s="190" t="s">
        <v>103</v>
      </c>
      <c r="AO10" s="189" t="s">
        <v>102</v>
      </c>
      <c r="AP10" s="190" t="s">
        <v>103</v>
      </c>
      <c r="AQ10" s="187" t="s">
        <v>102</v>
      </c>
      <c r="AR10" s="188" t="s">
        <v>102</v>
      </c>
      <c r="AS10" s="188" t="s">
        <v>102</v>
      </c>
      <c r="AT10" s="188" t="s">
        <v>102</v>
      </c>
      <c r="AU10" s="188" t="s">
        <v>102</v>
      </c>
      <c r="AV10" s="188" t="s">
        <v>102</v>
      </c>
      <c r="AW10" s="188" t="s">
        <v>102</v>
      </c>
      <c r="AX10" s="190" t="s">
        <v>103</v>
      </c>
      <c r="AY10" s="189" t="s">
        <v>102</v>
      </c>
      <c r="AZ10" s="190" t="s">
        <v>103</v>
      </c>
      <c r="BA10" s="187" t="s">
        <v>102</v>
      </c>
      <c r="BB10" s="188" t="s">
        <v>102</v>
      </c>
      <c r="BC10" s="188" t="s">
        <v>102</v>
      </c>
      <c r="BD10" s="188" t="s">
        <v>102</v>
      </c>
      <c r="BE10" s="188" t="s">
        <v>102</v>
      </c>
      <c r="BF10" s="188" t="s">
        <v>102</v>
      </c>
      <c r="BG10" s="188" t="s">
        <v>102</v>
      </c>
      <c r="BH10" s="190" t="s">
        <v>103</v>
      </c>
      <c r="BI10" s="189" t="s">
        <v>102</v>
      </c>
      <c r="BJ10" s="190" t="s">
        <v>103</v>
      </c>
      <c r="BK10" s="187" t="s">
        <v>102</v>
      </c>
      <c r="BL10" s="188" t="s">
        <v>102</v>
      </c>
      <c r="BM10" s="188" t="s">
        <v>102</v>
      </c>
      <c r="BN10" s="188" t="s">
        <v>102</v>
      </c>
      <c r="BO10" s="188" t="s">
        <v>102</v>
      </c>
      <c r="BP10" s="188" t="s">
        <v>102</v>
      </c>
      <c r="BQ10" s="188" t="s">
        <v>102</v>
      </c>
      <c r="BR10" s="190" t="s">
        <v>103</v>
      </c>
      <c r="BS10" s="189" t="s">
        <v>102</v>
      </c>
      <c r="BT10" s="190" t="s">
        <v>103</v>
      </c>
      <c r="BU10" s="187" t="s">
        <v>102</v>
      </c>
      <c r="BV10" s="188" t="s">
        <v>102</v>
      </c>
      <c r="BW10" s="188" t="s">
        <v>102</v>
      </c>
      <c r="BX10" s="188" t="s">
        <v>102</v>
      </c>
      <c r="BY10" s="188" t="s">
        <v>102</v>
      </c>
      <c r="BZ10" s="188" t="s">
        <v>102</v>
      </c>
      <c r="CA10" s="188" t="s">
        <v>102</v>
      </c>
      <c r="CB10" s="190" t="s">
        <v>103</v>
      </c>
      <c r="CC10" s="189" t="s">
        <v>102</v>
      </c>
      <c r="CD10" s="195" t="s">
        <v>103</v>
      </c>
      <c r="CE10" s="194" t="s">
        <v>102</v>
      </c>
      <c r="CF10" s="188" t="s">
        <v>102</v>
      </c>
      <c r="CG10" s="188" t="s">
        <v>102</v>
      </c>
      <c r="CH10" s="188" t="s">
        <v>102</v>
      </c>
      <c r="CI10" s="188" t="s">
        <v>102</v>
      </c>
      <c r="CJ10" s="188" t="s">
        <v>102</v>
      </c>
      <c r="CK10" s="188" t="s">
        <v>102</v>
      </c>
      <c r="CL10" s="190" t="s">
        <v>103</v>
      </c>
      <c r="CM10" s="189" t="s">
        <v>102</v>
      </c>
      <c r="CN10" s="195" t="s">
        <v>103</v>
      </c>
      <c r="CO10" s="194" t="s">
        <v>102</v>
      </c>
      <c r="CP10" s="192" t="s">
        <v>102</v>
      </c>
      <c r="CQ10" s="189" t="s">
        <v>102</v>
      </c>
      <c r="CR10" s="188" t="s">
        <v>102</v>
      </c>
      <c r="CS10" s="188" t="s">
        <v>102</v>
      </c>
      <c r="CT10" s="188" t="s">
        <v>102</v>
      </c>
      <c r="CU10" s="188" t="s">
        <v>102</v>
      </c>
      <c r="CV10" s="191" t="s">
        <v>103</v>
      </c>
      <c r="CW10" s="189" t="s">
        <v>102</v>
      </c>
      <c r="CX10" s="190" t="s">
        <v>103</v>
      </c>
      <c r="CY10" s="187" t="s">
        <v>102</v>
      </c>
      <c r="CZ10" s="192" t="s">
        <v>102</v>
      </c>
      <c r="DA10" s="169">
        <v>3762</v>
      </c>
      <c r="DB10" s="45">
        <f t="shared" ref="DB10:DB11" si="22">+DA10/DA$7</f>
        <v>0.17490352875540471</v>
      </c>
      <c r="DC10" s="51">
        <v>4032</v>
      </c>
      <c r="DD10" s="45">
        <f t="shared" si="0"/>
        <v>0.17067389095834745</v>
      </c>
      <c r="DE10" s="68">
        <v>4194</v>
      </c>
      <c r="DF10" s="45">
        <f t="shared" ref="DF10" si="23">+DE10/DE$7</f>
        <v>0.18278492046197428</v>
      </c>
      <c r="DG10" s="65">
        <v>4923</v>
      </c>
      <c r="DH10" s="66">
        <f t="shared" si="5"/>
        <v>0.19015063731170337</v>
      </c>
      <c r="DI10" s="203">
        <v>16911</v>
      </c>
      <c r="DJ10" s="71">
        <f t="shared" si="6"/>
        <v>0.17996552017708156</v>
      </c>
      <c r="DK10" s="197">
        <v>3518</v>
      </c>
      <c r="DL10" s="63">
        <f t="shared" si="7"/>
        <v>0.1729171786679774</v>
      </c>
      <c r="DM10" s="199">
        <v>4627</v>
      </c>
      <c r="DN10" s="63">
        <f t="shared" si="8"/>
        <v>0.20782429033417177</v>
      </c>
      <c r="DO10" s="200">
        <v>4330</v>
      </c>
      <c r="DP10" s="63">
        <f t="shared" si="9"/>
        <v>0.20398549017760401</v>
      </c>
      <c r="DQ10" s="200">
        <v>5363</v>
      </c>
      <c r="DR10" s="67">
        <f t="shared" si="10"/>
        <v>0.22426193861336455</v>
      </c>
      <c r="DS10" s="199">
        <v>17838</v>
      </c>
      <c r="DT10" s="71">
        <f t="shared" si="11"/>
        <v>0.20328205128205129</v>
      </c>
      <c r="DU10" s="197">
        <v>3954</v>
      </c>
      <c r="DV10" s="63">
        <f t="shared" si="12"/>
        <v>0.22125230820882993</v>
      </c>
      <c r="DW10" s="199">
        <v>4816</v>
      </c>
      <c r="DX10" s="63">
        <f t="shared" si="12"/>
        <v>0.22774992906459851</v>
      </c>
      <c r="DY10" s="200">
        <v>4225</v>
      </c>
      <c r="DZ10" s="63">
        <f t="shared" si="12"/>
        <v>0.2157373366013072</v>
      </c>
      <c r="EA10" s="200">
        <v>5484</v>
      </c>
      <c r="EB10" s="67">
        <f t="shared" si="12"/>
        <v>0.23645065321433192</v>
      </c>
      <c r="EC10" s="199">
        <v>18479</v>
      </c>
      <c r="ED10" s="71">
        <f t="shared" si="12"/>
        <v>0.22592121671516249</v>
      </c>
      <c r="EE10" s="197">
        <v>4148</v>
      </c>
      <c r="EF10" s="63">
        <f t="shared" si="13"/>
        <v>0.23210788428179732</v>
      </c>
      <c r="EG10" s="199">
        <v>5084</v>
      </c>
      <c r="EH10" s="63">
        <f t="shared" si="14"/>
        <v>0.24042372079825972</v>
      </c>
      <c r="EI10" s="200">
        <v>4482</v>
      </c>
      <c r="EJ10" s="63">
        <f t="shared" si="15"/>
        <v>0.22886029411764705</v>
      </c>
      <c r="EK10" s="200">
        <v>5769</v>
      </c>
      <c r="EL10" s="67">
        <f t="shared" si="16"/>
        <v>0.24873884361660845</v>
      </c>
      <c r="EM10" s="199">
        <v>19483</v>
      </c>
      <c r="EN10" s="71">
        <f t="shared" si="17"/>
        <v>0.23819595569357166</v>
      </c>
      <c r="EO10" s="197">
        <v>4780</v>
      </c>
      <c r="EP10" s="62">
        <f t="shared" si="18"/>
        <v>0.25906454934691886</v>
      </c>
      <c r="EQ10" s="275">
        <v>5061</v>
      </c>
      <c r="ER10" s="62">
        <f t="shared" si="19"/>
        <v>0.28701865819769751</v>
      </c>
      <c r="ES10" s="275">
        <v>5379</v>
      </c>
      <c r="ET10" s="62">
        <f>ES10/ES$7</f>
        <v>0.27934150394682178</v>
      </c>
      <c r="EU10" s="275">
        <v>5477</v>
      </c>
      <c r="EV10" s="67">
        <f t="shared" si="1"/>
        <v>0.27591939546599498</v>
      </c>
      <c r="EW10" s="279">
        <v>20697</v>
      </c>
      <c r="EX10" s="242">
        <f t="shared" si="2"/>
        <v>0.2752626679079665</v>
      </c>
      <c r="EY10" s="197">
        <v>5198</v>
      </c>
      <c r="EZ10" s="63">
        <f t="shared" si="20"/>
        <v>0.30639552018862365</v>
      </c>
      <c r="FA10" s="285">
        <v>5502</v>
      </c>
      <c r="FB10" s="63">
        <f t="shared" si="21"/>
        <v>0.28765619281643751</v>
      </c>
      <c r="FC10" s="200">
        <v>4722</v>
      </c>
      <c r="FD10" s="63">
        <f>FC10/FC$7</f>
        <v>0.30796321659166503</v>
      </c>
      <c r="FE10" s="200">
        <v>7303</v>
      </c>
      <c r="FF10" s="67">
        <f t="shared" si="3"/>
        <v>0.28705632640226408</v>
      </c>
      <c r="FG10" s="199">
        <v>22725</v>
      </c>
      <c r="FH10" s="242">
        <f t="shared" si="4"/>
        <v>0.29564436812114592</v>
      </c>
    </row>
    <row r="11" spans="1:164" ht="16" x14ac:dyDescent="0.2">
      <c r="A11" s="28" t="s">
        <v>140</v>
      </c>
      <c r="B11" s="182" t="s">
        <v>139</v>
      </c>
      <c r="C11" s="73">
        <v>3240</v>
      </c>
      <c r="D11" s="74">
        <v>0.19600000000000001</v>
      </c>
      <c r="E11" s="75">
        <v>3530</v>
      </c>
      <c r="F11" s="74">
        <v>0.19400000000000001</v>
      </c>
      <c r="G11" s="75">
        <v>3056</v>
      </c>
      <c r="H11" s="74">
        <v>0.184</v>
      </c>
      <c r="I11" s="75">
        <v>2554</v>
      </c>
      <c r="J11" s="136">
        <v>0.13700000000000001</v>
      </c>
      <c r="K11" s="137">
        <v>12380</v>
      </c>
      <c r="L11" s="136">
        <v>0.17699999999999999</v>
      </c>
      <c r="M11" s="79">
        <v>2313</v>
      </c>
      <c r="N11" s="74">
        <v>0.17699999999999999</v>
      </c>
      <c r="O11" s="75">
        <v>2124</v>
      </c>
      <c r="P11" s="74">
        <v>0.13400000000000001</v>
      </c>
      <c r="Q11" s="75">
        <v>1546</v>
      </c>
      <c r="R11" s="74">
        <v>0.112</v>
      </c>
      <c r="S11" s="75">
        <v>1805</v>
      </c>
      <c r="T11" s="76">
        <v>9.4E-2</v>
      </c>
      <c r="U11" s="77">
        <v>7788</v>
      </c>
      <c r="V11" s="76">
        <v>0.126</v>
      </c>
      <c r="W11" s="36">
        <v>2338</v>
      </c>
      <c r="X11" s="59">
        <v>0.158</v>
      </c>
      <c r="Y11" s="60">
        <v>2561</v>
      </c>
      <c r="Z11" s="45">
        <v>0.151</v>
      </c>
      <c r="AA11" s="60">
        <v>2310</v>
      </c>
      <c r="AB11" s="45">
        <v>0.153</v>
      </c>
      <c r="AC11" s="60">
        <v>3229</v>
      </c>
      <c r="AD11" s="45">
        <v>0.158</v>
      </c>
      <c r="AE11" s="61">
        <v>10438</v>
      </c>
      <c r="AF11" s="59">
        <v>0.155</v>
      </c>
      <c r="AG11" s="36">
        <v>2163</v>
      </c>
      <c r="AH11" s="59">
        <v>0.157</v>
      </c>
      <c r="AI11" s="60">
        <v>2200</v>
      </c>
      <c r="AJ11" s="62">
        <v>0.13700000000000001</v>
      </c>
      <c r="AK11" s="60">
        <v>1889</v>
      </c>
      <c r="AL11" s="62">
        <v>0.14199999999999999</v>
      </c>
      <c r="AM11" s="60">
        <v>2457</v>
      </c>
      <c r="AN11" s="62">
        <v>0.13400000000000001</v>
      </c>
      <c r="AO11" s="61">
        <v>8709</v>
      </c>
      <c r="AP11" s="63">
        <v>0.14199999999999999</v>
      </c>
      <c r="AQ11" s="61">
        <v>2045</v>
      </c>
      <c r="AR11" s="63">
        <v>0.152</v>
      </c>
      <c r="AS11" s="64">
        <v>2030</v>
      </c>
      <c r="AT11" s="62">
        <v>0.14499999999999999</v>
      </c>
      <c r="AU11" s="64">
        <v>1722</v>
      </c>
      <c r="AV11" s="45">
        <v>0.11600000000000001</v>
      </c>
      <c r="AW11" s="64">
        <v>2436</v>
      </c>
      <c r="AX11" s="45">
        <v>0.115</v>
      </c>
      <c r="AY11" s="61">
        <v>8233</v>
      </c>
      <c r="AZ11" s="63">
        <v>0.13</v>
      </c>
      <c r="BA11" s="36">
        <v>1999</v>
      </c>
      <c r="BB11" s="45">
        <v>0.14699999999999999</v>
      </c>
      <c r="BC11" s="46">
        <v>2321</v>
      </c>
      <c r="BD11" s="45">
        <v>0.14000000000000001</v>
      </c>
      <c r="BE11" s="64">
        <v>2467</v>
      </c>
      <c r="BF11" s="45">
        <v>0.14000000000000001</v>
      </c>
      <c r="BG11" s="65">
        <v>2489</v>
      </c>
      <c r="BH11" s="66">
        <f>BG11/BG7</f>
        <v>0.12537779568809188</v>
      </c>
      <c r="BI11" s="61">
        <v>9276</v>
      </c>
      <c r="BJ11" s="67">
        <f>BI11/BI7</f>
        <v>0.1388705910533565</v>
      </c>
      <c r="BK11" s="174">
        <v>2231</v>
      </c>
      <c r="BL11" s="45">
        <v>0.14000000000000001</v>
      </c>
      <c r="BM11" s="51">
        <v>2451</v>
      </c>
      <c r="BN11" s="45">
        <v>0.14000000000000001</v>
      </c>
      <c r="BO11" s="175">
        <v>2067</v>
      </c>
      <c r="BP11" s="69">
        <v>0.12</v>
      </c>
      <c r="BQ11" s="176">
        <v>2658</v>
      </c>
      <c r="BR11" s="66">
        <v>0.12</v>
      </c>
      <c r="BS11" s="61">
        <v>9407</v>
      </c>
      <c r="BT11" s="67">
        <v>0.13</v>
      </c>
      <c r="BU11" s="169">
        <v>2506</v>
      </c>
      <c r="BV11" s="45">
        <v>0.14000000000000001</v>
      </c>
      <c r="BW11" s="51">
        <v>2453</v>
      </c>
      <c r="BX11" s="45">
        <v>0.11</v>
      </c>
      <c r="BY11" s="68">
        <v>2249</v>
      </c>
      <c r="BZ11" s="69">
        <v>0.12</v>
      </c>
      <c r="CA11" s="65">
        <v>2914</v>
      </c>
      <c r="CB11" s="66">
        <v>0.12</v>
      </c>
      <c r="CC11" s="61">
        <v>10122</v>
      </c>
      <c r="CD11" s="134">
        <v>0.12</v>
      </c>
      <c r="CE11" s="169">
        <v>2258</v>
      </c>
      <c r="CF11" s="45">
        <f t="shared" ref="CF11:CH13" si="24">+CE11/CE$7</f>
        <v>0.13018911439114392</v>
      </c>
      <c r="CG11" s="51">
        <v>2350</v>
      </c>
      <c r="CH11" s="45">
        <f t="shared" si="24"/>
        <v>0.117096018735363</v>
      </c>
      <c r="CI11" s="68">
        <v>2295</v>
      </c>
      <c r="CJ11" s="45">
        <f>+CI11/CI$7</f>
        <v>0.13312064965197215</v>
      </c>
      <c r="CK11" s="65">
        <v>2558</v>
      </c>
      <c r="CL11" s="66">
        <f>+CK11/CK$7</f>
        <v>0.10430173292558613</v>
      </c>
      <c r="CM11" s="61">
        <f>+CE11+CG11+CI11+CK11</f>
        <v>9461</v>
      </c>
      <c r="CN11" s="134">
        <f>+CM11/CM$7</f>
        <v>0.11949026244663921</v>
      </c>
      <c r="CO11" s="193">
        <v>9461</v>
      </c>
      <c r="CP11" s="134">
        <f>+CO11/CO$7</f>
        <v>0.11949026244663921</v>
      </c>
      <c r="CQ11" s="169">
        <v>2788</v>
      </c>
      <c r="CR11" s="45">
        <f>+CQ11/CQ$7</f>
        <v>0.14662879983170296</v>
      </c>
      <c r="CS11" s="51">
        <v>2266</v>
      </c>
      <c r="CT11" s="45">
        <f>+CS11/CS$7</f>
        <v>9.6318966250106261E-2</v>
      </c>
      <c r="CU11" s="68">
        <v>2302</v>
      </c>
      <c r="CV11" s="59">
        <f>+CU11/CU$7</f>
        <v>0.10456506927095162</v>
      </c>
      <c r="CW11" s="70">
        <v>2688</v>
      </c>
      <c r="CX11" s="66">
        <f>+CW11/CW$7</f>
        <v>0.10788681517158338</v>
      </c>
      <c r="CY11" s="61">
        <f>+CQ11+CS11+CU11+CW11</f>
        <v>10044</v>
      </c>
      <c r="CZ11" s="134">
        <f>+CY11/CY$7</f>
        <v>0.11226109310383368</v>
      </c>
      <c r="DA11" s="169">
        <v>2036</v>
      </c>
      <c r="DB11" s="45">
        <f t="shared" si="22"/>
        <v>9.465805011855502E-2</v>
      </c>
      <c r="DC11" s="51">
        <v>1999</v>
      </c>
      <c r="DD11" s="45">
        <f t="shared" si="0"/>
        <v>8.4617338300033859E-2</v>
      </c>
      <c r="DE11" s="68">
        <v>1518</v>
      </c>
      <c r="DF11" s="59">
        <f>+DE11/DE$7</f>
        <v>6.615820440183047E-2</v>
      </c>
      <c r="DG11" s="70">
        <v>2019</v>
      </c>
      <c r="DH11" s="66">
        <f>+DG11/DG$7</f>
        <v>7.7983777520278103E-2</v>
      </c>
      <c r="DI11" s="61">
        <f>+DA11+DC11+DE11+DG11</f>
        <v>7572</v>
      </c>
      <c r="DJ11" s="71">
        <f>+DI11/DI$7</f>
        <v>8.0580623190873488E-2</v>
      </c>
      <c r="DK11" s="197">
        <v>1444</v>
      </c>
      <c r="DL11" s="63">
        <f t="shared" si="7"/>
        <v>7.0975669697714433E-2</v>
      </c>
      <c r="DM11" s="199">
        <v>1968</v>
      </c>
      <c r="DN11" s="63">
        <f t="shared" si="8"/>
        <v>8.8393819619116062E-2</v>
      </c>
      <c r="DO11" s="200">
        <v>1271</v>
      </c>
      <c r="DP11" s="63">
        <f t="shared" si="9"/>
        <v>5.9876572290008007E-2</v>
      </c>
      <c r="DQ11" s="200">
        <v>2892</v>
      </c>
      <c r="DR11" s="67">
        <f t="shared" si="10"/>
        <v>0.12093334448440245</v>
      </c>
      <c r="DS11" s="199">
        <v>7575</v>
      </c>
      <c r="DT11" s="71">
        <f t="shared" si="11"/>
        <v>8.6324786324786323E-2</v>
      </c>
      <c r="DU11" s="197">
        <v>1738</v>
      </c>
      <c r="DV11" s="63">
        <f>DU11/DU$7</f>
        <v>9.7252532035140726E-2</v>
      </c>
      <c r="DW11" s="199">
        <v>2296</v>
      </c>
      <c r="DX11" s="63">
        <f>DW11/DW$7</f>
        <v>0.10857845455405278</v>
      </c>
      <c r="DY11" s="200">
        <v>1929</v>
      </c>
      <c r="DZ11" s="63">
        <f t="shared" si="12"/>
        <v>9.8498774509803919E-2</v>
      </c>
      <c r="EA11" s="200">
        <v>2999</v>
      </c>
      <c r="EB11" s="67">
        <f t="shared" si="12"/>
        <v>0.12930625619799077</v>
      </c>
      <c r="EC11" s="199">
        <v>8962</v>
      </c>
      <c r="ED11" s="71">
        <f t="shared" si="12"/>
        <v>0.1095679389686285</v>
      </c>
      <c r="EE11" s="197">
        <v>1738</v>
      </c>
      <c r="EF11" s="63">
        <f t="shared" si="13"/>
        <v>9.7252532035140726E-2</v>
      </c>
      <c r="EG11" s="199">
        <v>2296</v>
      </c>
      <c r="EH11" s="63">
        <f t="shared" si="14"/>
        <v>0.10857845455405278</v>
      </c>
      <c r="EI11" s="200">
        <v>1929</v>
      </c>
      <c r="EJ11" s="63">
        <f t="shared" si="15"/>
        <v>9.8498774509803919E-2</v>
      </c>
      <c r="EK11" s="200">
        <v>2999</v>
      </c>
      <c r="EL11" s="67">
        <f t="shared" si="16"/>
        <v>0.12930625619799077</v>
      </c>
      <c r="EM11" s="199">
        <v>8962</v>
      </c>
      <c r="EN11" s="71">
        <f t="shared" si="17"/>
        <v>0.1095679389686285</v>
      </c>
      <c r="EO11" s="243" t="s">
        <v>92</v>
      </c>
      <c r="EP11" s="247" t="s">
        <v>91</v>
      </c>
      <c r="EQ11" s="286" t="s">
        <v>92</v>
      </c>
      <c r="ER11" s="247" t="s">
        <v>91</v>
      </c>
      <c r="ES11" s="286" t="s">
        <v>92</v>
      </c>
      <c r="ET11" s="247" t="s">
        <v>91</v>
      </c>
      <c r="EU11" s="286" t="s">
        <v>92</v>
      </c>
      <c r="EV11" s="272" t="s">
        <v>91</v>
      </c>
      <c r="EW11" s="271" t="s">
        <v>92</v>
      </c>
      <c r="EX11" s="189" t="s">
        <v>91</v>
      </c>
      <c r="EY11" s="243" t="s">
        <v>92</v>
      </c>
      <c r="EZ11" s="247" t="s">
        <v>91</v>
      </c>
      <c r="FA11" s="189" t="s">
        <v>92</v>
      </c>
      <c r="FB11" s="247" t="s">
        <v>92</v>
      </c>
      <c r="FC11" s="189" t="s">
        <v>92</v>
      </c>
      <c r="FD11" s="247" t="s">
        <v>92</v>
      </c>
      <c r="FE11" s="200" t="s">
        <v>91</v>
      </c>
      <c r="FF11" s="270" t="s">
        <v>91</v>
      </c>
      <c r="FG11" s="199" t="s">
        <v>91</v>
      </c>
      <c r="FH11" s="242" t="s">
        <v>91</v>
      </c>
    </row>
    <row r="12" spans="1:164" ht="16" x14ac:dyDescent="0.2">
      <c r="A12" s="28" t="s">
        <v>122</v>
      </c>
      <c r="B12" s="182" t="s">
        <v>138</v>
      </c>
      <c r="C12" s="29">
        <v>2211</v>
      </c>
      <c r="D12" s="56">
        <v>0.13400000000000001</v>
      </c>
      <c r="E12" s="57">
        <v>2959</v>
      </c>
      <c r="F12" s="56">
        <v>0.16200000000000001</v>
      </c>
      <c r="G12" s="57">
        <v>2462</v>
      </c>
      <c r="H12" s="56">
        <v>0.14899999999999999</v>
      </c>
      <c r="I12" s="57">
        <v>2928</v>
      </c>
      <c r="J12" s="32">
        <v>0.157</v>
      </c>
      <c r="K12" s="58">
        <v>10560</v>
      </c>
      <c r="L12" s="34">
        <v>0.151</v>
      </c>
      <c r="M12" s="35">
        <v>2028</v>
      </c>
      <c r="N12" s="56">
        <v>0.155</v>
      </c>
      <c r="O12" s="57">
        <v>3012</v>
      </c>
      <c r="P12" s="56">
        <v>0.191</v>
      </c>
      <c r="Q12" s="57">
        <v>2294</v>
      </c>
      <c r="R12" s="56">
        <v>0.16600000000000001</v>
      </c>
      <c r="S12" s="57">
        <v>2473</v>
      </c>
      <c r="T12" s="32">
        <v>0.129</v>
      </c>
      <c r="U12" s="58">
        <v>9807</v>
      </c>
      <c r="V12" s="32">
        <v>0.159</v>
      </c>
      <c r="W12" s="36">
        <v>2362</v>
      </c>
      <c r="X12" s="59">
        <v>0.159</v>
      </c>
      <c r="Y12" s="60">
        <v>2660</v>
      </c>
      <c r="Z12" s="45">
        <v>0.157</v>
      </c>
      <c r="AA12" s="60">
        <v>2960</v>
      </c>
      <c r="AB12" s="45">
        <v>0.19600000000000001</v>
      </c>
      <c r="AC12" s="60">
        <v>3692</v>
      </c>
      <c r="AD12" s="45">
        <v>0.18</v>
      </c>
      <c r="AE12" s="61">
        <v>11674</v>
      </c>
      <c r="AF12" s="59">
        <v>0.17299999999999999</v>
      </c>
      <c r="AG12" s="36">
        <v>2265</v>
      </c>
      <c r="AH12" s="59">
        <v>0.16400000000000001</v>
      </c>
      <c r="AI12" s="60">
        <v>2393</v>
      </c>
      <c r="AJ12" s="62">
        <v>0.14899999999999999</v>
      </c>
      <c r="AK12" s="60">
        <v>2029</v>
      </c>
      <c r="AL12" s="62">
        <v>0.152</v>
      </c>
      <c r="AM12" s="60">
        <v>2952</v>
      </c>
      <c r="AN12" s="62">
        <v>0.16200000000000001</v>
      </c>
      <c r="AO12" s="61">
        <v>9639</v>
      </c>
      <c r="AP12" s="63">
        <v>0.157</v>
      </c>
      <c r="AQ12" s="61">
        <v>2107</v>
      </c>
      <c r="AR12" s="63">
        <v>0.157</v>
      </c>
      <c r="AS12" s="64">
        <v>2315</v>
      </c>
      <c r="AT12" s="62">
        <v>0.16600000000000001</v>
      </c>
      <c r="AU12" s="64">
        <v>2436</v>
      </c>
      <c r="AV12" s="45">
        <v>0.16400000000000001</v>
      </c>
      <c r="AW12" s="64">
        <v>3343</v>
      </c>
      <c r="AX12" s="45">
        <v>0.158</v>
      </c>
      <c r="AY12" s="61">
        <v>10201</v>
      </c>
      <c r="AZ12" s="63">
        <v>0.161</v>
      </c>
      <c r="BA12" s="36">
        <v>1619</v>
      </c>
      <c r="BB12" s="45">
        <v>0.11899999999999999</v>
      </c>
      <c r="BC12" s="46">
        <v>2110</v>
      </c>
      <c r="BD12" s="45">
        <v>0.13</v>
      </c>
      <c r="BE12" s="64">
        <v>2171</v>
      </c>
      <c r="BF12" s="45">
        <v>0.13</v>
      </c>
      <c r="BG12" s="65">
        <v>2772</v>
      </c>
      <c r="BH12" s="66">
        <f>BG12/BG7</f>
        <v>0.13963328631875882</v>
      </c>
      <c r="BI12" s="61">
        <v>8672</v>
      </c>
      <c r="BJ12" s="67">
        <f>BI12/BI7</f>
        <v>0.12982813342116295</v>
      </c>
      <c r="BK12" s="174">
        <v>1720</v>
      </c>
      <c r="BL12" s="45">
        <v>0.11</v>
      </c>
      <c r="BM12" s="51">
        <v>1553</v>
      </c>
      <c r="BN12" s="45">
        <v>0.09</v>
      </c>
      <c r="BO12" s="175">
        <v>1659</v>
      </c>
      <c r="BP12" s="69">
        <v>0.09</v>
      </c>
      <c r="BQ12" s="176">
        <v>1826</v>
      </c>
      <c r="BR12" s="66">
        <v>0.08</v>
      </c>
      <c r="BS12" s="61">
        <v>6758</v>
      </c>
      <c r="BT12" s="67">
        <v>0.09</v>
      </c>
      <c r="BU12" s="169">
        <v>1750</v>
      </c>
      <c r="BV12" s="45">
        <v>0.1</v>
      </c>
      <c r="BW12" s="51">
        <v>649</v>
      </c>
      <c r="BX12" s="45">
        <v>0.03</v>
      </c>
      <c r="BY12" s="68">
        <v>1130</v>
      </c>
      <c r="BZ12" s="69">
        <v>0.06</v>
      </c>
      <c r="CA12" s="65">
        <v>1632</v>
      </c>
      <c r="CB12" s="66">
        <v>7.0000000000000007E-2</v>
      </c>
      <c r="CC12" s="61">
        <v>5161</v>
      </c>
      <c r="CD12" s="71">
        <v>0.06</v>
      </c>
      <c r="CE12" s="169">
        <v>1071</v>
      </c>
      <c r="CF12" s="45">
        <f t="shared" si="24"/>
        <v>6.1750461254612546E-2</v>
      </c>
      <c r="CG12" s="51">
        <v>1108</v>
      </c>
      <c r="CH12" s="45">
        <f t="shared" si="24"/>
        <v>5.520952713139668E-2</v>
      </c>
      <c r="CI12" s="68">
        <v>1157</v>
      </c>
      <c r="CJ12" s="45">
        <f>+CI12/CI$7</f>
        <v>6.7111368909512761E-2</v>
      </c>
      <c r="CK12" s="65">
        <v>666</v>
      </c>
      <c r="CL12" s="66">
        <f>+CK12/CK$7</f>
        <v>2.7155963302752294E-2</v>
      </c>
      <c r="CM12" s="61">
        <f>+CE12+CG12+CI12+CK12</f>
        <v>4002</v>
      </c>
      <c r="CN12" s="71">
        <f>+CM12/CM$7</f>
        <v>5.0544343125615704E-2</v>
      </c>
      <c r="CO12" s="61">
        <v>4002</v>
      </c>
      <c r="CP12" s="71">
        <f>+CO12/CO$7</f>
        <v>5.0544343125615704E-2</v>
      </c>
      <c r="CQ12" s="169">
        <v>1397</v>
      </c>
      <c r="CR12" s="45">
        <f>+CQ12/CQ$7</f>
        <v>7.3472178394866944E-2</v>
      </c>
      <c r="CS12" s="51">
        <v>443</v>
      </c>
      <c r="CT12" s="45">
        <f>+CS12/CS$7</f>
        <v>1.8830230383405595E-2</v>
      </c>
      <c r="CU12" s="68">
        <v>1219</v>
      </c>
      <c r="CV12" s="45">
        <f>+CU12/CU$7</f>
        <v>5.53713377242789E-2</v>
      </c>
      <c r="CW12" s="65">
        <v>964</v>
      </c>
      <c r="CX12" s="66">
        <f>+CW12/CW$7</f>
        <v>3.8691551274332735E-2</v>
      </c>
      <c r="CY12" s="61">
        <f>+CQ12+CS12+CU12+CW12</f>
        <v>4023</v>
      </c>
      <c r="CZ12" s="71">
        <f>+CY12/CY$7</f>
        <v>4.4964792667933386E-2</v>
      </c>
      <c r="DA12" s="169">
        <v>820</v>
      </c>
      <c r="DB12" s="45">
        <f>+DA12/DA$7</f>
        <v>3.8123576177414104E-2</v>
      </c>
      <c r="DC12" s="51">
        <v>1282</v>
      </c>
      <c r="DD12" s="45">
        <f t="shared" si="0"/>
        <v>5.4266847273958689E-2</v>
      </c>
      <c r="DE12" s="68">
        <v>985</v>
      </c>
      <c r="DF12" s="45">
        <f>+DE12/DE$7</f>
        <v>4.2928742645456527E-2</v>
      </c>
      <c r="DG12" s="65">
        <v>1079</v>
      </c>
      <c r="DH12" s="66">
        <f>+DG12/DG$7</f>
        <v>4.1676322904596372E-2</v>
      </c>
      <c r="DI12" s="61">
        <f>+DA12+DC12+DE12+DG12</f>
        <v>4166</v>
      </c>
      <c r="DJ12" s="71">
        <f>+DI12/DI$7</f>
        <v>4.4334241443895792E-2</v>
      </c>
      <c r="DK12" s="243" t="s">
        <v>91</v>
      </c>
      <c r="DL12" s="189" t="s">
        <v>91</v>
      </c>
      <c r="DM12" s="199" t="s">
        <v>91</v>
      </c>
      <c r="DN12" s="189" t="s">
        <v>91</v>
      </c>
      <c r="DO12" s="200" t="s">
        <v>91</v>
      </c>
      <c r="DP12" s="189" t="s">
        <v>91</v>
      </c>
      <c r="DQ12" s="200" t="s">
        <v>91</v>
      </c>
      <c r="DR12" s="241" t="s">
        <v>91</v>
      </c>
      <c r="DS12" s="199" t="s">
        <v>91</v>
      </c>
      <c r="DT12" s="242" t="s">
        <v>91</v>
      </c>
      <c r="DU12" s="243" t="s">
        <v>118</v>
      </c>
      <c r="DV12" s="189" t="s">
        <v>91</v>
      </c>
      <c r="DW12" s="199" t="s">
        <v>91</v>
      </c>
      <c r="DX12" s="189" t="s">
        <v>91</v>
      </c>
      <c r="DY12" s="200" t="s">
        <v>91</v>
      </c>
      <c r="DZ12" s="189" t="s">
        <v>91</v>
      </c>
      <c r="EA12" s="200" t="s">
        <v>91</v>
      </c>
      <c r="EB12" s="241" t="s">
        <v>91</v>
      </c>
      <c r="EC12" s="199" t="s">
        <v>91</v>
      </c>
      <c r="ED12" s="242" t="s">
        <v>91</v>
      </c>
      <c r="EE12" s="243" t="s">
        <v>92</v>
      </c>
      <c r="EF12" s="189" t="s">
        <v>91</v>
      </c>
      <c r="EG12" s="199" t="s">
        <v>91</v>
      </c>
      <c r="EH12" s="189" t="s">
        <v>91</v>
      </c>
      <c r="EI12" s="200" t="s">
        <v>91</v>
      </c>
      <c r="EJ12" s="189" t="s">
        <v>91</v>
      </c>
      <c r="EK12" s="200" t="s">
        <v>91</v>
      </c>
      <c r="EL12" s="241" t="s">
        <v>91</v>
      </c>
      <c r="EM12" s="199" t="s">
        <v>91</v>
      </c>
      <c r="EN12" s="242" t="s">
        <v>91</v>
      </c>
      <c r="EO12" s="243" t="s">
        <v>92</v>
      </c>
      <c r="EP12" s="247" t="s">
        <v>91</v>
      </c>
      <c r="EQ12" s="189" t="s">
        <v>91</v>
      </c>
      <c r="ER12" s="247" t="s">
        <v>91</v>
      </c>
      <c r="ES12" s="189" t="s">
        <v>133</v>
      </c>
      <c r="ET12" s="247" t="s">
        <v>134</v>
      </c>
      <c r="EU12" s="275" t="s">
        <v>91</v>
      </c>
      <c r="EV12" s="272" t="s">
        <v>91</v>
      </c>
      <c r="EW12" s="279" t="s">
        <v>91</v>
      </c>
      <c r="EX12" s="242" t="s">
        <v>91</v>
      </c>
      <c r="EY12" s="243" t="s">
        <v>92</v>
      </c>
      <c r="EZ12" s="247" t="s">
        <v>91</v>
      </c>
      <c r="FA12" s="188" t="s">
        <v>91</v>
      </c>
      <c r="FB12" s="189" t="s">
        <v>91</v>
      </c>
      <c r="FC12" s="247" t="s">
        <v>92</v>
      </c>
      <c r="FD12" s="264" t="s">
        <v>92</v>
      </c>
      <c r="FE12" s="200" t="s">
        <v>91</v>
      </c>
      <c r="FF12" s="270" t="s">
        <v>91</v>
      </c>
      <c r="FG12" s="199" t="s">
        <v>91</v>
      </c>
      <c r="FH12" s="242" t="s">
        <v>91</v>
      </c>
    </row>
    <row r="13" spans="1:164" ht="16.5" thickBot="1" x14ac:dyDescent="0.25">
      <c r="A13" s="28" t="s">
        <v>18</v>
      </c>
      <c r="B13" s="182" t="s">
        <v>19</v>
      </c>
      <c r="C13" s="208">
        <v>4138</v>
      </c>
      <c r="D13" s="209">
        <v>0.25</v>
      </c>
      <c r="E13" s="210">
        <v>4521</v>
      </c>
      <c r="F13" s="209">
        <v>0.248</v>
      </c>
      <c r="G13" s="210">
        <v>4234</v>
      </c>
      <c r="H13" s="209">
        <v>0.255</v>
      </c>
      <c r="I13" s="210">
        <v>5376</v>
      </c>
      <c r="J13" s="207">
        <v>0.28799999999999998</v>
      </c>
      <c r="K13" s="211">
        <v>18269</v>
      </c>
      <c r="L13" s="212">
        <v>0.26100000000000001</v>
      </c>
      <c r="M13" s="206">
        <v>4197</v>
      </c>
      <c r="N13" s="209">
        <v>0.32200000000000001</v>
      </c>
      <c r="O13" s="210">
        <v>4652</v>
      </c>
      <c r="P13" s="209">
        <v>0.29399999999999998</v>
      </c>
      <c r="Q13" s="210">
        <v>4441</v>
      </c>
      <c r="R13" s="209">
        <v>0.32100000000000001</v>
      </c>
      <c r="S13" s="210">
        <v>5277</v>
      </c>
      <c r="T13" s="207">
        <v>0.27500000000000002</v>
      </c>
      <c r="U13" s="211">
        <v>18567</v>
      </c>
      <c r="V13" s="207">
        <v>0.3</v>
      </c>
      <c r="W13" s="36">
        <v>3719</v>
      </c>
      <c r="X13" s="59">
        <v>0.251</v>
      </c>
      <c r="Y13" s="60">
        <v>4287</v>
      </c>
      <c r="Z13" s="45">
        <v>0.253</v>
      </c>
      <c r="AA13" s="60">
        <v>3727</v>
      </c>
      <c r="AB13" s="45">
        <v>0.247</v>
      </c>
      <c r="AC13" s="60">
        <v>4968</v>
      </c>
      <c r="AD13" s="45">
        <v>0.24299999999999999</v>
      </c>
      <c r="AE13" s="61">
        <v>16701</v>
      </c>
      <c r="AF13" s="59">
        <v>0.248</v>
      </c>
      <c r="AG13" s="36">
        <v>3869</v>
      </c>
      <c r="AH13" s="59">
        <v>0.28100000000000003</v>
      </c>
      <c r="AI13" s="60">
        <v>4540</v>
      </c>
      <c r="AJ13" s="62">
        <v>0.28299999999999997</v>
      </c>
      <c r="AK13" s="60">
        <v>3672</v>
      </c>
      <c r="AL13" s="62">
        <v>0.27600000000000002</v>
      </c>
      <c r="AM13" s="60">
        <v>4039</v>
      </c>
      <c r="AN13" s="62">
        <v>0.222</v>
      </c>
      <c r="AO13" s="61">
        <v>16120</v>
      </c>
      <c r="AP13" s="63">
        <v>0.26300000000000001</v>
      </c>
      <c r="AQ13" s="61">
        <v>3499</v>
      </c>
      <c r="AR13" s="63">
        <v>0.26100000000000001</v>
      </c>
      <c r="AS13" s="64">
        <v>3230</v>
      </c>
      <c r="AT13" s="62">
        <v>0.23100000000000001</v>
      </c>
      <c r="AU13" s="64">
        <v>3641</v>
      </c>
      <c r="AV13" s="45">
        <v>0.245</v>
      </c>
      <c r="AW13" s="64">
        <v>3318</v>
      </c>
      <c r="AX13" s="45">
        <v>0.157</v>
      </c>
      <c r="AY13" s="61">
        <v>13687</v>
      </c>
      <c r="AZ13" s="63">
        <v>0.21590000000000001</v>
      </c>
      <c r="BA13" s="36">
        <v>3324</v>
      </c>
      <c r="BB13" s="45">
        <v>0.24399999999999999</v>
      </c>
      <c r="BC13" s="46">
        <v>3159</v>
      </c>
      <c r="BD13" s="45">
        <v>0.2</v>
      </c>
      <c r="BE13" s="64">
        <v>3873</v>
      </c>
      <c r="BF13" s="45">
        <v>0.23</v>
      </c>
      <c r="BG13" s="65">
        <v>4112</v>
      </c>
      <c r="BH13" s="66">
        <f>BG13/BG7</f>
        <v>0.20713278259117468</v>
      </c>
      <c r="BI13" s="61">
        <v>14468</v>
      </c>
      <c r="BJ13" s="67">
        <f>BI13/BI7</f>
        <v>0.21659979639499372</v>
      </c>
      <c r="BK13" s="174">
        <v>3115</v>
      </c>
      <c r="BL13" s="45">
        <v>0.20999999999999996</v>
      </c>
      <c r="BM13" s="51">
        <v>3855</v>
      </c>
      <c r="BN13" s="45">
        <v>0.20999999999999996</v>
      </c>
      <c r="BO13" s="175">
        <v>3330</v>
      </c>
      <c r="BP13" s="69">
        <v>0.19000000000000006</v>
      </c>
      <c r="BQ13" s="176">
        <v>4312</v>
      </c>
      <c r="BR13" s="66">
        <v>0.19000000000000006</v>
      </c>
      <c r="BS13" s="61">
        <v>14612</v>
      </c>
      <c r="BT13" s="67">
        <v>0.20000000000000007</v>
      </c>
      <c r="BU13" s="169">
        <v>3907</v>
      </c>
      <c r="BV13" s="45">
        <v>0.22</v>
      </c>
      <c r="BW13" s="51">
        <v>6033</v>
      </c>
      <c r="BX13" s="45">
        <v>0.28000000000000003</v>
      </c>
      <c r="BY13" s="68">
        <v>4685</v>
      </c>
      <c r="BZ13" s="69">
        <v>0.26</v>
      </c>
      <c r="CA13" s="65">
        <v>5823</v>
      </c>
      <c r="CB13" s="66">
        <v>0.24</v>
      </c>
      <c r="CC13" s="61">
        <v>20448</v>
      </c>
      <c r="CD13" s="71">
        <v>0.25</v>
      </c>
      <c r="CE13" s="169">
        <v>4419</v>
      </c>
      <c r="CF13" s="45">
        <f t="shared" si="24"/>
        <v>0.25478551660516607</v>
      </c>
      <c r="CG13" s="51">
        <v>4323</v>
      </c>
      <c r="CH13" s="45">
        <f t="shared" si="24"/>
        <v>0.21540684637998903</v>
      </c>
      <c r="CI13" s="68">
        <v>4125</v>
      </c>
      <c r="CJ13" s="45">
        <f>+CI13/CI$7</f>
        <v>0.2392691415313225</v>
      </c>
      <c r="CK13" s="65">
        <v>5466</v>
      </c>
      <c r="CL13" s="66">
        <f>+CK13/CK$7</f>
        <v>0.22287461773700307</v>
      </c>
      <c r="CM13" s="61">
        <f>+CE13+CG13+CI13+CK13</f>
        <v>18333</v>
      </c>
      <c r="CN13" s="71">
        <f>+CM13/CM$7</f>
        <v>0.23154158983556039</v>
      </c>
      <c r="CO13" s="61">
        <v>18333</v>
      </c>
      <c r="CP13" s="71">
        <f>+CO13/CO$7</f>
        <v>0.23154158983556039</v>
      </c>
      <c r="CQ13" s="169">
        <v>5707</v>
      </c>
      <c r="CR13" s="45">
        <f>+CQ13/CQ$7</f>
        <v>0.30014725991374774</v>
      </c>
      <c r="CS13" s="51">
        <v>4842</v>
      </c>
      <c r="CT13" s="45">
        <f>+CS13/CS$7</f>
        <v>0.20581484315225707</v>
      </c>
      <c r="CU13" s="68">
        <v>4881</v>
      </c>
      <c r="CV13" s="45">
        <f>+CU13/CU$7</f>
        <v>0.2217124687712923</v>
      </c>
      <c r="CW13" s="65">
        <v>5450</v>
      </c>
      <c r="CX13" s="66">
        <f>+CW13/CW$7</f>
        <v>0.21874372867750352</v>
      </c>
      <c r="CY13" s="61">
        <f>+CQ13+CS13+CU13+CW13</f>
        <v>20880</v>
      </c>
      <c r="CZ13" s="71">
        <f>+CY13/CY$7</f>
        <v>0.23337431541298759</v>
      </c>
      <c r="DA13" s="169">
        <v>5431</v>
      </c>
      <c r="DB13" s="45">
        <f>+DA13/DA$7</f>
        <v>0.25249895392626343</v>
      </c>
      <c r="DC13" s="51">
        <v>5979</v>
      </c>
      <c r="DD13" s="45">
        <f t="shared" si="0"/>
        <v>0.25309007788689469</v>
      </c>
      <c r="DE13" s="68">
        <v>6123</v>
      </c>
      <c r="DF13" s="45">
        <f>+DE13/DE$7</f>
        <v>0.26685552407932012</v>
      </c>
      <c r="DG13" s="65">
        <v>6600</v>
      </c>
      <c r="DH13" s="66">
        <f>+DG13/DG$7</f>
        <v>0.25492468134414831</v>
      </c>
      <c r="DI13" s="61">
        <f>+DA13+DC13+DE13+DG13</f>
        <v>24133</v>
      </c>
      <c r="DJ13" s="71">
        <f>+DI13/DI$7</f>
        <v>0.25682147113911119</v>
      </c>
      <c r="DK13" s="197">
        <v>5061</v>
      </c>
      <c r="DL13" s="63">
        <f t="shared" si="7"/>
        <v>0.24875890882280657</v>
      </c>
      <c r="DM13" s="199">
        <v>5297</v>
      </c>
      <c r="DN13" s="204">
        <f>DM13/DM$7</f>
        <v>0.23791771469637082</v>
      </c>
      <c r="DO13" s="200">
        <v>4987</v>
      </c>
      <c r="DP13" s="204">
        <f>DO13/DO$7</f>
        <v>0.2349366373015499</v>
      </c>
      <c r="DQ13" s="200">
        <v>4845</v>
      </c>
      <c r="DR13" s="67">
        <f>DQ13/DQ$7</f>
        <v>0.20260098686961611</v>
      </c>
      <c r="DS13" s="199">
        <v>20190</v>
      </c>
      <c r="DT13" s="71">
        <f>DS13/DS$7</f>
        <v>0.23008547008547009</v>
      </c>
      <c r="DU13" s="232">
        <v>5037</v>
      </c>
      <c r="DV13" s="204">
        <f>DU13/DU$7</f>
        <v>0.28185328185328185</v>
      </c>
      <c r="DW13" s="199">
        <v>4642</v>
      </c>
      <c r="DX13" s="204">
        <f>DW13/DW$7</f>
        <v>0.21952142249125131</v>
      </c>
      <c r="DY13" s="200">
        <v>4080</v>
      </c>
      <c r="DZ13" s="204">
        <f>DY13/DY$7</f>
        <v>0.20833333333333334</v>
      </c>
      <c r="EA13" s="200">
        <v>4633</v>
      </c>
      <c r="EB13" s="67">
        <f>EA13/EA$7</f>
        <v>0.19975854783770966</v>
      </c>
      <c r="EC13" s="199">
        <v>18392</v>
      </c>
      <c r="ED13" s="71">
        <f>EC13/EC$7</f>
        <v>0.22485756901484216</v>
      </c>
      <c r="EE13" s="232">
        <v>5037</v>
      </c>
      <c r="EF13" s="63">
        <f t="shared" ref="EF13" si="25">EE13/EE$7</f>
        <v>0.28185328185328185</v>
      </c>
      <c r="EG13" s="199">
        <v>4642</v>
      </c>
      <c r="EH13" s="204">
        <f>EG13/EG$7</f>
        <v>0.21952142249125131</v>
      </c>
      <c r="EI13" s="200">
        <v>4080</v>
      </c>
      <c r="EJ13" s="204">
        <f>EI13/EI$7</f>
        <v>0.20833333333333334</v>
      </c>
      <c r="EK13" s="200">
        <v>4633</v>
      </c>
      <c r="EL13" s="67">
        <f>EK13/EK$7</f>
        <v>0.19975854783770966</v>
      </c>
      <c r="EM13" s="199">
        <v>18392</v>
      </c>
      <c r="EN13" s="71">
        <f>EM13/EM$7</f>
        <v>0.22485756901484216</v>
      </c>
      <c r="EO13" s="274">
        <v>4494</v>
      </c>
      <c r="EP13" s="94">
        <f>EO13/EO$7</f>
        <v>0.24356403446967645</v>
      </c>
      <c r="EQ13" s="276">
        <v>3539</v>
      </c>
      <c r="ER13" s="94">
        <f t="shared" si="19"/>
        <v>0.20070322690410028</v>
      </c>
      <c r="ES13" s="275">
        <v>3190</v>
      </c>
      <c r="ET13" s="94">
        <f>ES13/ES$7</f>
        <v>0.16566265060240964</v>
      </c>
      <c r="EU13" s="275">
        <v>3949</v>
      </c>
      <c r="EV13" s="67">
        <f>EU13/EU$7</f>
        <v>0.19894206549118387</v>
      </c>
      <c r="EW13" s="279">
        <v>15172</v>
      </c>
      <c r="EX13" s="242">
        <f>+EW13/EW$7</f>
        <v>0.20178215188189919</v>
      </c>
      <c r="EY13" s="232">
        <v>2906</v>
      </c>
      <c r="EZ13" s="63">
        <f t="shared" ref="EZ13" si="26">EY13/EY$7</f>
        <v>0.17129384025935751</v>
      </c>
      <c r="FA13" s="285">
        <v>2825</v>
      </c>
      <c r="FB13" s="204">
        <f t="shared" ref="FB13" si="27">FA13/FA$7</f>
        <v>0.14769697286558267</v>
      </c>
      <c r="FC13" s="200">
        <v>2113</v>
      </c>
      <c r="FD13" s="204">
        <f>FC13/FC$7</f>
        <v>0.13780734363790517</v>
      </c>
      <c r="FE13" s="200">
        <v>2024</v>
      </c>
      <c r="FF13" s="67">
        <f>FE13/FE$7</f>
        <v>7.9556621201996774E-2</v>
      </c>
      <c r="FG13" s="199">
        <v>9868</v>
      </c>
      <c r="FH13" s="242">
        <f>+FG13/FG$7</f>
        <v>0.12837925740899747</v>
      </c>
    </row>
    <row r="14" spans="1:164" s="216" customFormat="1" ht="16.5" thickBot="1" x14ac:dyDescent="0.25">
      <c r="A14" s="231" t="s">
        <v>114</v>
      </c>
      <c r="B14" s="230" t="s">
        <v>115</v>
      </c>
      <c r="C14" s="240" t="s">
        <v>119</v>
      </c>
      <c r="D14" s="238" t="s">
        <v>119</v>
      </c>
      <c r="E14" s="215" t="s">
        <v>119</v>
      </c>
      <c r="F14" s="215" t="s">
        <v>119</v>
      </c>
      <c r="G14" s="237" t="s">
        <v>119</v>
      </c>
      <c r="H14" s="238" t="s">
        <v>119</v>
      </c>
      <c r="I14" s="215" t="s">
        <v>119</v>
      </c>
      <c r="J14" s="215" t="s">
        <v>119</v>
      </c>
      <c r="K14" s="239" t="s">
        <v>119</v>
      </c>
      <c r="L14" s="233" t="s">
        <v>119</v>
      </c>
      <c r="M14" s="240" t="s">
        <v>119</v>
      </c>
      <c r="N14" s="238" t="s">
        <v>119</v>
      </c>
      <c r="O14" s="215" t="s">
        <v>119</v>
      </c>
      <c r="P14" s="215" t="s">
        <v>119</v>
      </c>
      <c r="Q14" s="237" t="s">
        <v>119</v>
      </c>
      <c r="R14" s="238" t="s">
        <v>119</v>
      </c>
      <c r="S14" s="215" t="s">
        <v>119</v>
      </c>
      <c r="T14" s="215" t="s">
        <v>119</v>
      </c>
      <c r="U14" s="239" t="s">
        <v>119</v>
      </c>
      <c r="V14" s="233" t="s">
        <v>119</v>
      </c>
      <c r="W14" s="240" t="s">
        <v>119</v>
      </c>
      <c r="X14" s="238" t="s">
        <v>119</v>
      </c>
      <c r="Y14" s="215" t="s">
        <v>119</v>
      </c>
      <c r="Z14" s="215" t="s">
        <v>119</v>
      </c>
      <c r="AA14" s="237" t="s">
        <v>119</v>
      </c>
      <c r="AB14" s="238" t="s">
        <v>119</v>
      </c>
      <c r="AC14" s="215" t="s">
        <v>119</v>
      </c>
      <c r="AD14" s="215" t="s">
        <v>119</v>
      </c>
      <c r="AE14" s="239" t="s">
        <v>119</v>
      </c>
      <c r="AF14" s="233" t="s">
        <v>119</v>
      </c>
      <c r="AG14" s="240" t="s">
        <v>119</v>
      </c>
      <c r="AH14" s="238" t="s">
        <v>119</v>
      </c>
      <c r="AI14" s="215" t="s">
        <v>119</v>
      </c>
      <c r="AJ14" s="215" t="s">
        <v>119</v>
      </c>
      <c r="AK14" s="237" t="s">
        <v>119</v>
      </c>
      <c r="AL14" s="238" t="s">
        <v>119</v>
      </c>
      <c r="AM14" s="215" t="s">
        <v>119</v>
      </c>
      <c r="AN14" s="215" t="s">
        <v>119</v>
      </c>
      <c r="AO14" s="239" t="s">
        <v>119</v>
      </c>
      <c r="AP14" s="233" t="s">
        <v>119</v>
      </c>
      <c r="AQ14" s="240" t="s">
        <v>119</v>
      </c>
      <c r="AR14" s="238" t="s">
        <v>119</v>
      </c>
      <c r="AS14" s="215" t="s">
        <v>119</v>
      </c>
      <c r="AT14" s="215" t="s">
        <v>119</v>
      </c>
      <c r="AU14" s="237" t="s">
        <v>119</v>
      </c>
      <c r="AV14" s="238" t="s">
        <v>119</v>
      </c>
      <c r="AW14" s="215" t="s">
        <v>119</v>
      </c>
      <c r="AX14" s="215" t="s">
        <v>119</v>
      </c>
      <c r="AY14" s="239" t="s">
        <v>119</v>
      </c>
      <c r="AZ14" s="233" t="s">
        <v>119</v>
      </c>
      <c r="BA14" s="240" t="s">
        <v>119</v>
      </c>
      <c r="BB14" s="238" t="s">
        <v>119</v>
      </c>
      <c r="BC14" s="215" t="s">
        <v>119</v>
      </c>
      <c r="BD14" s="215" t="s">
        <v>119</v>
      </c>
      <c r="BE14" s="237" t="s">
        <v>119</v>
      </c>
      <c r="BF14" s="238" t="s">
        <v>119</v>
      </c>
      <c r="BG14" s="215" t="s">
        <v>119</v>
      </c>
      <c r="BH14" s="215" t="s">
        <v>119</v>
      </c>
      <c r="BI14" s="239" t="s">
        <v>119</v>
      </c>
      <c r="BJ14" s="233" t="s">
        <v>119</v>
      </c>
      <c r="BK14" s="240" t="s">
        <v>119</v>
      </c>
      <c r="BL14" s="238" t="s">
        <v>119</v>
      </c>
      <c r="BM14" s="215" t="s">
        <v>119</v>
      </c>
      <c r="BN14" s="215" t="s">
        <v>119</v>
      </c>
      <c r="BO14" s="237" t="s">
        <v>119</v>
      </c>
      <c r="BP14" s="238" t="s">
        <v>119</v>
      </c>
      <c r="BQ14" s="215" t="s">
        <v>119</v>
      </c>
      <c r="BR14" s="215" t="s">
        <v>119</v>
      </c>
      <c r="BS14" s="239" t="s">
        <v>119</v>
      </c>
      <c r="BT14" s="233" t="s">
        <v>119</v>
      </c>
      <c r="BU14" s="240" t="s">
        <v>119</v>
      </c>
      <c r="BV14" s="238" t="s">
        <v>119</v>
      </c>
      <c r="BW14" s="215" t="s">
        <v>119</v>
      </c>
      <c r="BX14" s="215" t="s">
        <v>119</v>
      </c>
      <c r="BY14" s="237" t="s">
        <v>119</v>
      </c>
      <c r="BZ14" s="238" t="s">
        <v>119</v>
      </c>
      <c r="CA14" s="215" t="s">
        <v>119</v>
      </c>
      <c r="CB14" s="215" t="s">
        <v>119</v>
      </c>
      <c r="CC14" s="239" t="s">
        <v>119</v>
      </c>
      <c r="CD14" s="233" t="s">
        <v>119</v>
      </c>
      <c r="CE14" s="240" t="s">
        <v>119</v>
      </c>
      <c r="CF14" s="238" t="s">
        <v>119</v>
      </c>
      <c r="CG14" s="215" t="s">
        <v>119</v>
      </c>
      <c r="CH14" s="215" t="s">
        <v>119</v>
      </c>
      <c r="CI14" s="237" t="s">
        <v>119</v>
      </c>
      <c r="CJ14" s="238" t="s">
        <v>119</v>
      </c>
      <c r="CK14" s="215" t="s">
        <v>119</v>
      </c>
      <c r="CL14" s="215" t="s">
        <v>119</v>
      </c>
      <c r="CM14" s="239" t="s">
        <v>119</v>
      </c>
      <c r="CN14" s="233" t="s">
        <v>119</v>
      </c>
      <c r="CO14" s="239" t="s">
        <v>119</v>
      </c>
      <c r="CP14" s="233" t="s">
        <v>119</v>
      </c>
      <c r="CQ14" s="240" t="s">
        <v>119</v>
      </c>
      <c r="CR14" s="238" t="s">
        <v>119</v>
      </c>
      <c r="CS14" s="215" t="s">
        <v>119</v>
      </c>
      <c r="CT14" s="215" t="s">
        <v>119</v>
      </c>
      <c r="CU14" s="237" t="s">
        <v>119</v>
      </c>
      <c r="CV14" s="238" t="s">
        <v>119</v>
      </c>
      <c r="CW14" s="215" t="s">
        <v>119</v>
      </c>
      <c r="CX14" s="215" t="s">
        <v>119</v>
      </c>
      <c r="CY14" s="239" t="s">
        <v>119</v>
      </c>
      <c r="CZ14" s="233" t="s">
        <v>119</v>
      </c>
      <c r="DA14" s="240" t="s">
        <v>119</v>
      </c>
      <c r="DB14" s="238" t="s">
        <v>119</v>
      </c>
      <c r="DC14" s="215" t="s">
        <v>119</v>
      </c>
      <c r="DD14" s="215" t="s">
        <v>119</v>
      </c>
      <c r="DE14" s="237" t="s">
        <v>119</v>
      </c>
      <c r="DF14" s="238" t="s">
        <v>119</v>
      </c>
      <c r="DG14" s="215" t="s">
        <v>119</v>
      </c>
      <c r="DH14" s="215" t="s">
        <v>119</v>
      </c>
      <c r="DI14" s="239" t="s">
        <v>119</v>
      </c>
      <c r="DJ14" s="233" t="s">
        <v>119</v>
      </c>
      <c r="DK14" s="215">
        <v>850</v>
      </c>
      <c r="DL14" s="238" t="s">
        <v>91</v>
      </c>
      <c r="DM14" s="215">
        <v>1360</v>
      </c>
      <c r="DN14" s="215" t="s">
        <v>91</v>
      </c>
      <c r="DO14" s="237">
        <v>930</v>
      </c>
      <c r="DP14" s="238" t="s">
        <v>91</v>
      </c>
      <c r="DQ14" s="215">
        <v>699</v>
      </c>
      <c r="DR14" s="215" t="s">
        <v>91</v>
      </c>
      <c r="DS14" s="239">
        <v>3839</v>
      </c>
      <c r="DT14" s="233" t="s">
        <v>91</v>
      </c>
      <c r="DU14" s="215">
        <v>823</v>
      </c>
      <c r="DV14" s="238" t="s">
        <v>91</v>
      </c>
      <c r="DW14" s="215">
        <v>721</v>
      </c>
      <c r="DX14" s="238" t="s">
        <v>91</v>
      </c>
      <c r="DY14" s="237">
        <v>793</v>
      </c>
      <c r="DZ14" s="238" t="s">
        <v>91</v>
      </c>
      <c r="EA14" s="215" t="s">
        <v>91</v>
      </c>
      <c r="EB14" s="215" t="s">
        <v>91</v>
      </c>
      <c r="EC14" s="254">
        <v>2337</v>
      </c>
      <c r="ED14" s="233" t="s">
        <v>91</v>
      </c>
      <c r="EE14" s="215">
        <v>823</v>
      </c>
      <c r="EF14" s="238" t="s">
        <v>91</v>
      </c>
      <c r="EG14" s="215">
        <v>721</v>
      </c>
      <c r="EH14" s="215" t="s">
        <v>91</v>
      </c>
      <c r="EI14" s="237">
        <v>793</v>
      </c>
      <c r="EJ14" s="238" t="s">
        <v>91</v>
      </c>
      <c r="EK14" s="215" t="s">
        <v>91</v>
      </c>
      <c r="EL14" s="215" t="s">
        <v>91</v>
      </c>
      <c r="EM14" s="254">
        <v>2337</v>
      </c>
      <c r="EN14" s="233" t="s">
        <v>91</v>
      </c>
      <c r="EO14" s="273">
        <v>1971</v>
      </c>
      <c r="EP14" s="237" t="s">
        <v>91</v>
      </c>
      <c r="EQ14" s="282">
        <v>2705</v>
      </c>
      <c r="ER14" s="215" t="s">
        <v>91</v>
      </c>
      <c r="ES14" s="282">
        <v>2513</v>
      </c>
      <c r="ET14" s="215" t="s">
        <v>91</v>
      </c>
      <c r="EU14" s="282">
        <v>2893</v>
      </c>
      <c r="EV14" s="249" t="s">
        <v>119</v>
      </c>
      <c r="EW14" s="280">
        <v>10082</v>
      </c>
      <c r="EX14" s="233" t="s">
        <v>119</v>
      </c>
      <c r="EY14" s="283">
        <v>2224</v>
      </c>
      <c r="EZ14" s="238" t="s">
        <v>91</v>
      </c>
      <c r="FA14" s="288">
        <v>2578</v>
      </c>
      <c r="FB14" s="281" t="s">
        <v>91</v>
      </c>
      <c r="FC14" s="293">
        <v>2786</v>
      </c>
      <c r="FD14" s="262" t="s">
        <v>91</v>
      </c>
      <c r="FE14" s="627">
        <v>3178</v>
      </c>
      <c r="FF14" s="249" t="s">
        <v>119</v>
      </c>
      <c r="FG14" s="255">
        <v>10766</v>
      </c>
      <c r="FH14" s="265" t="s">
        <v>119</v>
      </c>
    </row>
    <row r="15" spans="1:164" s="216" customFormat="1" ht="16" x14ac:dyDescent="0.2">
      <c r="A15" s="217"/>
      <c r="B15" s="217"/>
      <c r="C15" s="217"/>
      <c r="D15" s="217"/>
      <c r="E15" s="217"/>
      <c r="F15" s="217"/>
      <c r="G15" s="217"/>
      <c r="H15" s="217"/>
      <c r="I15" s="217"/>
      <c r="J15" s="217"/>
      <c r="K15" s="217"/>
      <c r="L15" s="217"/>
      <c r="M15" s="217"/>
      <c r="N15" s="217"/>
      <c r="O15" s="217"/>
      <c r="P15" s="217"/>
      <c r="Q15" s="217"/>
      <c r="R15" s="217"/>
      <c r="S15" s="217"/>
      <c r="T15" s="217"/>
      <c r="U15" s="217"/>
      <c r="V15" s="217"/>
      <c r="W15" s="153"/>
      <c r="X15" s="62"/>
      <c r="Y15" s="153"/>
      <c r="Z15" s="62"/>
      <c r="AA15" s="62"/>
      <c r="AB15" s="62"/>
      <c r="AC15" s="62"/>
      <c r="AD15" s="62"/>
      <c r="AE15" s="153"/>
      <c r="AF15" s="62"/>
      <c r="AG15" s="153"/>
      <c r="AH15" s="62"/>
      <c r="AI15" s="153"/>
      <c r="AJ15" s="153"/>
      <c r="AK15" s="153"/>
      <c r="AL15" s="153"/>
      <c r="AM15" s="153"/>
      <c r="AN15" s="153"/>
      <c r="AO15" s="153"/>
      <c r="AP15" s="153"/>
      <c r="AQ15" s="153"/>
      <c r="AR15" s="62"/>
      <c r="AS15" s="218"/>
      <c r="AT15" s="62"/>
      <c r="AU15" s="62"/>
      <c r="AV15" s="62"/>
      <c r="AW15" s="62"/>
      <c r="AX15" s="62"/>
      <c r="AY15" s="218"/>
      <c r="AZ15" s="62"/>
      <c r="BA15" s="153"/>
      <c r="BB15" s="62"/>
      <c r="BC15" s="153"/>
      <c r="BD15" s="62"/>
      <c r="BE15" s="62"/>
      <c r="BF15" s="62"/>
      <c r="BG15" s="219"/>
      <c r="BH15" s="220"/>
      <c r="BI15" s="220"/>
      <c r="BJ15" s="220"/>
      <c r="BK15" s="220"/>
      <c r="BL15" s="220"/>
      <c r="BM15" s="220"/>
      <c r="BN15" s="220"/>
      <c r="BO15" s="220"/>
      <c r="BP15" s="220"/>
      <c r="BQ15" s="220"/>
      <c r="BR15" s="220"/>
      <c r="BS15" s="219"/>
      <c r="BT15" s="219"/>
      <c r="BU15" s="220"/>
      <c r="BV15" s="220"/>
      <c r="BW15" s="220"/>
      <c r="BX15" s="220"/>
      <c r="BY15" s="220"/>
      <c r="BZ15" s="220"/>
      <c r="CA15" s="220"/>
      <c r="CB15" s="220"/>
      <c r="CC15" s="219"/>
      <c r="CD15" s="219"/>
      <c r="CE15" s="220"/>
      <c r="CF15" s="220"/>
      <c r="CG15" s="220"/>
      <c r="CH15" s="220"/>
      <c r="CI15" s="220"/>
      <c r="CJ15" s="220"/>
      <c r="CK15" s="220"/>
      <c r="CL15" s="220"/>
      <c r="CM15" s="219"/>
      <c r="CN15" s="219"/>
      <c r="CO15" s="219"/>
      <c r="CP15" s="219"/>
      <c r="CQ15" s="220"/>
      <c r="CR15" s="220"/>
      <c r="CS15" s="220"/>
      <c r="CT15" s="220"/>
      <c r="CU15" s="220"/>
      <c r="CV15" s="220"/>
      <c r="CW15" s="220"/>
      <c r="CX15" s="220"/>
      <c r="CY15" s="219"/>
      <c r="CZ15" s="219"/>
      <c r="DA15" s="220"/>
      <c r="DB15" s="220"/>
      <c r="DC15" s="220"/>
      <c r="DD15" s="220"/>
      <c r="DE15" s="220"/>
      <c r="DF15" s="220"/>
      <c r="DG15" s="220"/>
      <c r="DH15" s="220"/>
      <c r="DI15" s="219"/>
      <c r="DJ15" s="219"/>
      <c r="DK15" s="220"/>
      <c r="DL15" s="220"/>
      <c r="DM15" s="220"/>
      <c r="DN15" s="220"/>
      <c r="DO15" s="220"/>
      <c r="DP15" s="220"/>
      <c r="DQ15" s="220"/>
      <c r="DR15" s="220"/>
      <c r="DS15" s="219"/>
      <c r="DT15" s="219"/>
      <c r="DU15" s="220"/>
      <c r="DV15" s="220"/>
      <c r="DW15" s="220"/>
      <c r="DX15" s="220"/>
      <c r="DY15" s="220"/>
      <c r="DZ15" s="220"/>
      <c r="EA15" s="220"/>
      <c r="EB15" s="220"/>
      <c r="EC15" s="219"/>
      <c r="ED15" s="219"/>
      <c r="EE15" s="220"/>
      <c r="EF15" s="220"/>
      <c r="EG15" s="220"/>
      <c r="EH15" s="220"/>
      <c r="EI15" s="220"/>
      <c r="EJ15" s="220"/>
      <c r="EK15" s="220"/>
      <c r="EL15" s="220"/>
      <c r="EM15" s="219"/>
      <c r="EN15" s="219"/>
      <c r="EO15" s="220"/>
      <c r="EP15" s="220"/>
      <c r="EQ15" s="220"/>
      <c r="ER15" s="220"/>
      <c r="ES15" s="220"/>
      <c r="ET15" s="220"/>
      <c r="EU15" s="220"/>
      <c r="EV15" s="220"/>
      <c r="EW15" s="219"/>
      <c r="EX15" s="219"/>
      <c r="EY15" s="220"/>
      <c r="EZ15" s="220"/>
      <c r="FA15" s="220"/>
      <c r="FB15" s="220"/>
      <c r="FC15" s="220"/>
      <c r="FD15" s="220"/>
      <c r="FE15" s="220"/>
      <c r="FF15" s="220"/>
      <c r="FG15" s="219"/>
      <c r="FH15" s="219"/>
    </row>
    <row r="16" spans="1:164" s="216" customFormat="1" ht="16" x14ac:dyDescent="0.2">
      <c r="A16" s="260" t="s">
        <v>123</v>
      </c>
      <c r="B16" s="217"/>
      <c r="C16" s="217"/>
      <c r="D16" s="217"/>
      <c r="E16" s="217"/>
      <c r="F16" s="217"/>
      <c r="G16" s="217"/>
      <c r="H16" s="217"/>
      <c r="I16" s="217"/>
      <c r="J16" s="217"/>
      <c r="K16" s="217"/>
      <c r="L16" s="217"/>
      <c r="M16" s="217"/>
      <c r="N16" s="217"/>
      <c r="O16" s="217"/>
      <c r="P16" s="217"/>
      <c r="Q16" s="217"/>
      <c r="R16" s="217"/>
      <c r="S16" s="217"/>
      <c r="T16" s="217"/>
      <c r="U16" s="217"/>
      <c r="V16" s="217"/>
      <c r="W16" s="153"/>
      <c r="X16" s="62"/>
      <c r="Y16" s="153"/>
      <c r="Z16" s="62"/>
      <c r="AA16" s="62"/>
      <c r="AB16" s="62"/>
      <c r="AC16" s="62"/>
      <c r="AD16" s="62"/>
      <c r="AE16" s="153"/>
      <c r="AF16" s="62"/>
      <c r="AG16" s="153"/>
      <c r="AH16" s="62"/>
      <c r="AI16" s="153"/>
      <c r="AJ16" s="153"/>
      <c r="AK16" s="153"/>
      <c r="AL16" s="153"/>
      <c r="AM16" s="153"/>
      <c r="AN16" s="153"/>
      <c r="AO16" s="153"/>
      <c r="AP16" s="153"/>
      <c r="AQ16" s="153"/>
      <c r="AR16" s="62"/>
      <c r="AS16" s="218"/>
      <c r="AT16" s="62"/>
      <c r="AU16" s="62"/>
      <c r="AV16" s="62"/>
      <c r="AW16" s="62"/>
      <c r="AX16" s="62"/>
      <c r="AY16" s="218"/>
      <c r="AZ16" s="62"/>
      <c r="BA16" s="153"/>
      <c r="BB16" s="62"/>
      <c r="BC16" s="153"/>
      <c r="BD16" s="62"/>
      <c r="BE16" s="62"/>
      <c r="BF16" s="62"/>
      <c r="BG16" s="219"/>
      <c r="BH16" s="220"/>
      <c r="BI16" s="220"/>
      <c r="BJ16" s="220"/>
      <c r="BK16" s="220"/>
      <c r="BL16" s="220"/>
      <c r="BM16" s="220"/>
      <c r="BN16" s="220"/>
      <c r="BO16" s="220"/>
      <c r="BP16" s="220"/>
      <c r="BQ16" s="220"/>
      <c r="BR16" s="220"/>
      <c r="BS16" s="219"/>
      <c r="BT16" s="219"/>
      <c r="BU16" s="220"/>
      <c r="BV16" s="220"/>
      <c r="BW16" s="220"/>
      <c r="BX16" s="220"/>
      <c r="BY16" s="220"/>
      <c r="BZ16" s="220"/>
      <c r="CA16" s="220"/>
      <c r="CB16" s="220"/>
      <c r="CC16" s="219"/>
      <c r="CD16" s="219"/>
      <c r="CE16" s="220"/>
      <c r="CF16" s="220"/>
      <c r="CG16" s="220"/>
      <c r="CH16" s="220"/>
      <c r="CI16" s="220"/>
      <c r="CJ16" s="220"/>
      <c r="CK16" s="220"/>
      <c r="CL16" s="220"/>
      <c r="CM16" s="219"/>
      <c r="CN16" s="219"/>
      <c r="CO16" s="219"/>
      <c r="CP16" s="219"/>
      <c r="CQ16" s="220"/>
      <c r="CR16" s="220"/>
      <c r="CS16" s="220"/>
      <c r="CT16" s="220"/>
      <c r="CU16" s="220"/>
      <c r="CV16" s="220"/>
      <c r="CW16" s="220"/>
      <c r="CX16" s="220"/>
      <c r="CY16" s="219"/>
      <c r="CZ16" s="219"/>
      <c r="DA16" s="220"/>
      <c r="DB16" s="220"/>
      <c r="DC16" s="220"/>
      <c r="DD16" s="220"/>
      <c r="DE16" s="220"/>
      <c r="DF16" s="220"/>
      <c r="DG16" s="220"/>
      <c r="DH16" s="220"/>
      <c r="DI16" s="219"/>
      <c r="DJ16" s="219"/>
      <c r="DK16" s="220"/>
      <c r="DL16" s="220"/>
      <c r="DM16" s="220"/>
      <c r="DN16" s="220"/>
      <c r="DO16" s="220"/>
      <c r="DP16" s="220"/>
      <c r="DQ16" s="220"/>
      <c r="DR16" s="220"/>
      <c r="DS16" s="219"/>
      <c r="DT16" s="219"/>
      <c r="DU16" s="220"/>
      <c r="DV16" s="220"/>
      <c r="DW16" s="220"/>
      <c r="DX16" s="220"/>
      <c r="DY16" s="220"/>
      <c r="DZ16" s="220"/>
      <c r="EA16" s="220"/>
      <c r="EB16" s="220"/>
      <c r="EC16" s="219"/>
      <c r="ED16" s="219"/>
      <c r="EE16" s="220"/>
      <c r="EF16" s="220"/>
      <c r="EG16" s="220"/>
      <c r="EH16" s="220"/>
      <c r="EI16" s="220"/>
      <c r="EJ16" s="220"/>
      <c r="EK16" s="220"/>
      <c r="EL16" s="220"/>
      <c r="EM16" s="219"/>
      <c r="EN16" s="219"/>
      <c r="EO16" s="220"/>
      <c r="EP16" s="220"/>
      <c r="EQ16" s="220"/>
      <c r="ER16" s="220"/>
      <c r="ES16" s="220"/>
      <c r="ET16" s="220"/>
      <c r="EU16" s="220"/>
      <c r="EV16" s="220"/>
      <c r="EW16" s="219"/>
      <c r="EX16" s="219"/>
      <c r="EY16" s="220"/>
      <c r="EZ16" s="220"/>
      <c r="FA16" s="220"/>
      <c r="FB16" s="220"/>
      <c r="FC16" s="220"/>
      <c r="FD16" s="220"/>
      <c r="FE16" s="220"/>
      <c r="FF16" s="220"/>
      <c r="FG16" s="219"/>
      <c r="FH16" s="219"/>
    </row>
    <row r="17" spans="1:164" s="216" customFormat="1" ht="16" x14ac:dyDescent="0.2">
      <c r="A17" s="258" t="s">
        <v>130</v>
      </c>
      <c r="B17" s="217"/>
      <c r="C17" s="217"/>
      <c r="D17" s="217"/>
      <c r="E17" s="217"/>
      <c r="F17" s="217"/>
      <c r="G17" s="217"/>
      <c r="H17" s="217"/>
      <c r="I17" s="217"/>
      <c r="J17" s="217"/>
      <c r="K17" s="217"/>
      <c r="L17" s="217"/>
      <c r="M17" s="217"/>
      <c r="N17" s="217"/>
      <c r="O17" s="217"/>
      <c r="P17" s="217"/>
      <c r="Q17" s="217"/>
      <c r="R17" s="217"/>
      <c r="S17" s="217"/>
      <c r="T17" s="217"/>
      <c r="U17" s="217"/>
      <c r="V17" s="217"/>
      <c r="W17" s="153"/>
      <c r="X17" s="62"/>
      <c r="Y17" s="153"/>
      <c r="Z17" s="62"/>
      <c r="AA17" s="62"/>
      <c r="AB17" s="62"/>
      <c r="AC17" s="62"/>
      <c r="AD17" s="62"/>
      <c r="AE17" s="153"/>
      <c r="AF17" s="62"/>
      <c r="AG17" s="153"/>
      <c r="AH17" s="62"/>
      <c r="AI17" s="153"/>
      <c r="AJ17" s="153"/>
      <c r="AK17" s="153"/>
      <c r="AL17" s="153"/>
      <c r="AM17" s="153"/>
      <c r="AN17" s="153"/>
      <c r="AO17" s="153"/>
      <c r="AP17" s="153"/>
      <c r="AQ17" s="153"/>
      <c r="AR17" s="62"/>
      <c r="AS17" s="218"/>
      <c r="AT17" s="62"/>
      <c r="AU17" s="62"/>
      <c r="AV17" s="62"/>
      <c r="AW17" s="62"/>
      <c r="AX17" s="62"/>
      <c r="AY17" s="218"/>
      <c r="AZ17" s="62"/>
      <c r="BA17" s="153"/>
      <c r="BB17" s="62"/>
      <c r="BC17" s="153"/>
      <c r="BD17" s="62"/>
      <c r="BE17" s="62"/>
      <c r="BF17" s="62"/>
      <c r="BG17" s="219"/>
      <c r="BH17" s="220"/>
      <c r="BI17" s="220"/>
      <c r="BJ17" s="220"/>
      <c r="BK17" s="220"/>
      <c r="BL17" s="220"/>
      <c r="BM17" s="220"/>
      <c r="BN17" s="220"/>
      <c r="BO17" s="220"/>
      <c r="BP17" s="220"/>
      <c r="BQ17" s="220"/>
      <c r="BR17" s="220"/>
      <c r="BS17" s="219"/>
      <c r="BT17" s="219"/>
      <c r="BU17" s="220"/>
      <c r="BV17" s="220"/>
      <c r="BW17" s="220"/>
      <c r="BX17" s="220"/>
      <c r="BY17" s="220"/>
      <c r="BZ17" s="220"/>
      <c r="CA17" s="220"/>
      <c r="CB17" s="220"/>
      <c r="CC17" s="219"/>
      <c r="CD17" s="219"/>
      <c r="CE17" s="220"/>
      <c r="CF17" s="220"/>
      <c r="CG17" s="220"/>
      <c r="CH17" s="220"/>
      <c r="CI17" s="220"/>
      <c r="CJ17" s="220"/>
      <c r="CK17" s="220"/>
      <c r="CL17" s="220"/>
      <c r="CM17" s="219"/>
      <c r="CN17" s="219"/>
      <c r="CO17" s="219"/>
      <c r="CP17" s="219"/>
      <c r="CQ17" s="220"/>
      <c r="CR17" s="220"/>
      <c r="CS17" s="220"/>
      <c r="CT17" s="220"/>
      <c r="CU17" s="220"/>
      <c r="CV17" s="220"/>
      <c r="CW17" s="220"/>
      <c r="CX17" s="220"/>
      <c r="CY17" s="219"/>
      <c r="CZ17" s="219"/>
      <c r="DA17" s="220"/>
      <c r="DB17" s="220"/>
      <c r="DC17" s="220"/>
      <c r="DD17" s="220"/>
      <c r="DE17" s="220"/>
      <c r="DF17" s="220"/>
      <c r="DG17" s="220"/>
      <c r="DH17" s="220"/>
      <c r="DI17" s="219"/>
      <c r="DJ17" s="219"/>
      <c r="DK17" s="220"/>
      <c r="DL17" s="220"/>
      <c r="DM17" s="220"/>
      <c r="DN17" s="220"/>
      <c r="DO17" s="220"/>
      <c r="DP17" s="220"/>
      <c r="DQ17" s="220"/>
      <c r="DR17" s="220"/>
      <c r="DS17" s="219"/>
      <c r="DT17" s="219"/>
      <c r="DU17" s="220"/>
      <c r="DV17" s="220"/>
      <c r="DW17" s="220"/>
      <c r="DX17" s="220"/>
      <c r="DY17" s="220"/>
      <c r="DZ17" s="220"/>
      <c r="EA17" s="220"/>
      <c r="EB17" s="220"/>
      <c r="EC17" s="219"/>
      <c r="ED17" s="219"/>
      <c r="EE17" s="220"/>
      <c r="EF17" s="220"/>
      <c r="EG17" s="220"/>
      <c r="EH17" s="220"/>
      <c r="EI17" s="220"/>
      <c r="EJ17" s="220"/>
      <c r="EK17" s="220"/>
      <c r="EL17" s="220"/>
      <c r="EM17" s="219"/>
      <c r="EN17" s="219"/>
      <c r="EO17" s="220"/>
      <c r="EP17" s="220"/>
      <c r="EQ17" s="220"/>
      <c r="ER17" s="220"/>
      <c r="ES17" s="220"/>
      <c r="ET17" s="220"/>
      <c r="EU17" s="220"/>
      <c r="EV17" s="220"/>
      <c r="EW17" s="219"/>
      <c r="EX17" s="219"/>
      <c r="EY17" s="220"/>
      <c r="EZ17" s="220"/>
      <c r="FA17" s="220"/>
      <c r="FB17" s="220"/>
      <c r="FC17" s="220"/>
      <c r="FD17" s="220"/>
      <c r="FE17" s="220"/>
      <c r="FF17" s="220"/>
      <c r="FG17" s="219"/>
      <c r="FH17" s="219"/>
    </row>
    <row r="18" spans="1:164" s="216" customFormat="1" ht="16" x14ac:dyDescent="0.2">
      <c r="A18" s="260" t="s">
        <v>141</v>
      </c>
      <c r="B18" s="217"/>
      <c r="C18" s="217"/>
      <c r="D18" s="217"/>
      <c r="E18" s="217"/>
      <c r="F18" s="217"/>
      <c r="G18" s="217"/>
      <c r="H18" s="217"/>
      <c r="I18" s="217"/>
      <c r="J18" s="217"/>
      <c r="K18" s="217"/>
      <c r="L18" s="217"/>
      <c r="M18" s="217"/>
      <c r="N18" s="217"/>
      <c r="O18" s="217"/>
      <c r="P18" s="217"/>
      <c r="Q18" s="217"/>
      <c r="R18" s="217"/>
      <c r="S18" s="217"/>
      <c r="T18" s="217"/>
      <c r="U18" s="217"/>
      <c r="V18" s="217"/>
      <c r="W18" s="153"/>
      <c r="X18" s="62"/>
      <c r="Y18" s="153"/>
      <c r="Z18" s="62"/>
      <c r="AA18" s="62"/>
      <c r="AB18" s="62"/>
      <c r="AC18" s="62"/>
      <c r="AD18" s="62"/>
      <c r="AE18" s="153"/>
      <c r="AF18" s="62"/>
      <c r="AG18" s="153"/>
      <c r="AH18" s="62"/>
      <c r="AI18" s="153"/>
      <c r="AJ18" s="153"/>
      <c r="AK18" s="153"/>
      <c r="AL18" s="153"/>
      <c r="AM18" s="153"/>
      <c r="AN18" s="153"/>
      <c r="AO18" s="153"/>
      <c r="AP18" s="153"/>
      <c r="AQ18" s="153"/>
      <c r="AR18" s="62"/>
      <c r="AS18" s="218"/>
      <c r="AT18" s="62"/>
      <c r="AU18" s="62"/>
      <c r="AV18" s="62"/>
      <c r="AW18" s="62"/>
      <c r="AX18" s="62"/>
      <c r="AY18" s="218"/>
      <c r="AZ18" s="62"/>
      <c r="BA18" s="153"/>
      <c r="BB18" s="62"/>
      <c r="BC18" s="153"/>
      <c r="BD18" s="62"/>
      <c r="BE18" s="62"/>
      <c r="BF18" s="62"/>
      <c r="BG18" s="219"/>
      <c r="BH18" s="220"/>
      <c r="BI18" s="220"/>
      <c r="BJ18" s="220"/>
      <c r="BK18" s="220"/>
      <c r="BL18" s="220"/>
      <c r="BM18" s="220"/>
      <c r="BN18" s="220"/>
      <c r="BO18" s="220"/>
      <c r="BP18" s="220"/>
      <c r="BQ18" s="220"/>
      <c r="BR18" s="220"/>
      <c r="BS18" s="219"/>
      <c r="BT18" s="219"/>
      <c r="BU18" s="220"/>
      <c r="BV18" s="220"/>
      <c r="BW18" s="220"/>
      <c r="BX18" s="220"/>
      <c r="BY18" s="220"/>
      <c r="BZ18" s="220"/>
      <c r="CA18" s="220"/>
      <c r="CB18" s="220"/>
      <c r="CC18" s="219"/>
      <c r="CD18" s="219"/>
      <c r="CE18" s="220"/>
      <c r="CF18" s="220"/>
      <c r="CG18" s="220"/>
      <c r="CH18" s="220"/>
      <c r="CI18" s="220"/>
      <c r="CJ18" s="220"/>
      <c r="CK18" s="220"/>
      <c r="CL18" s="220"/>
      <c r="CM18" s="219"/>
      <c r="CN18" s="219"/>
      <c r="CO18" s="219"/>
      <c r="CP18" s="219"/>
      <c r="CQ18" s="220"/>
      <c r="CR18" s="220"/>
      <c r="CS18" s="220"/>
      <c r="CT18" s="220"/>
      <c r="CU18" s="220"/>
      <c r="CV18" s="220"/>
      <c r="CW18" s="220"/>
      <c r="CX18" s="220"/>
      <c r="CY18" s="219"/>
      <c r="CZ18" s="219"/>
      <c r="DA18" s="220"/>
      <c r="DB18" s="220"/>
      <c r="DC18" s="220"/>
      <c r="DD18" s="220"/>
      <c r="DE18" s="220"/>
      <c r="DF18" s="220"/>
      <c r="DG18" s="220"/>
      <c r="DH18" s="220"/>
      <c r="DI18" s="219"/>
      <c r="DJ18" s="219"/>
      <c r="DK18" s="220"/>
      <c r="DL18" s="220"/>
      <c r="DM18" s="220"/>
      <c r="DN18" s="220"/>
      <c r="DO18" s="220"/>
      <c r="DP18" s="220"/>
      <c r="DQ18" s="220"/>
      <c r="DR18" s="220"/>
      <c r="DS18" s="219"/>
      <c r="DT18" s="219"/>
      <c r="DU18" s="220"/>
      <c r="DV18" s="220"/>
      <c r="DW18" s="220"/>
      <c r="DX18" s="220"/>
      <c r="DY18" s="220"/>
      <c r="DZ18" s="220"/>
      <c r="EA18" s="220"/>
      <c r="EB18" s="220"/>
      <c r="EC18" s="219"/>
      <c r="ED18" s="219"/>
      <c r="EE18" s="220"/>
      <c r="EF18" s="220"/>
      <c r="EG18" s="220"/>
      <c r="EH18" s="220"/>
      <c r="EI18" s="220"/>
      <c r="EJ18" s="220"/>
      <c r="EK18" s="220"/>
      <c r="EL18" s="220"/>
      <c r="EM18" s="219"/>
      <c r="EN18" s="219"/>
      <c r="EO18" s="220"/>
      <c r="EP18" s="220"/>
      <c r="EQ18" s="220"/>
      <c r="ER18" s="220"/>
      <c r="ES18" s="220"/>
      <c r="ET18" s="220"/>
      <c r="EU18" s="220"/>
      <c r="EV18" s="220"/>
      <c r="EW18" s="219"/>
      <c r="EX18" s="219"/>
      <c r="EY18" s="220"/>
      <c r="EZ18" s="220"/>
      <c r="FA18" s="220"/>
      <c r="FB18" s="220"/>
      <c r="FC18" s="220"/>
      <c r="FD18" s="220"/>
      <c r="FE18" s="220"/>
      <c r="FF18" s="220"/>
      <c r="FG18" s="219"/>
      <c r="FH18" s="219"/>
    </row>
    <row r="19" spans="1:164" s="216" customFormat="1" ht="16" x14ac:dyDescent="0.2">
      <c r="A19" s="258"/>
      <c r="B19" s="217"/>
      <c r="C19" s="217"/>
      <c r="D19" s="217"/>
      <c r="E19" s="217"/>
      <c r="F19" s="217"/>
      <c r="G19" s="217"/>
      <c r="H19" s="217"/>
      <c r="I19" s="217"/>
      <c r="J19" s="217"/>
      <c r="K19" s="217"/>
      <c r="L19" s="217"/>
      <c r="M19" s="217"/>
      <c r="N19" s="217"/>
      <c r="O19" s="217"/>
      <c r="P19" s="217"/>
      <c r="Q19" s="217"/>
      <c r="R19" s="217"/>
      <c r="S19" s="217"/>
      <c r="T19" s="217"/>
      <c r="U19" s="217"/>
      <c r="V19" s="217"/>
      <c r="W19" s="153"/>
      <c r="X19" s="62"/>
      <c r="Y19" s="153"/>
      <c r="Z19" s="62"/>
      <c r="AA19" s="62"/>
      <c r="AB19" s="62"/>
      <c r="AC19" s="62"/>
      <c r="AD19" s="62"/>
      <c r="AE19" s="153"/>
      <c r="AF19" s="62"/>
      <c r="AG19" s="153"/>
      <c r="AH19" s="62"/>
      <c r="AI19" s="153"/>
      <c r="AJ19" s="153"/>
      <c r="AK19" s="153"/>
      <c r="AL19" s="153"/>
      <c r="AM19" s="153"/>
      <c r="AN19" s="153"/>
      <c r="AO19" s="153"/>
      <c r="AP19" s="153"/>
      <c r="AQ19" s="153"/>
      <c r="AR19" s="62"/>
      <c r="AS19" s="218"/>
      <c r="AT19" s="62"/>
      <c r="AU19" s="62"/>
      <c r="AV19" s="62"/>
      <c r="AW19" s="62"/>
      <c r="AX19" s="62"/>
      <c r="AY19" s="218"/>
      <c r="AZ19" s="62"/>
      <c r="BA19" s="153"/>
      <c r="BB19" s="62"/>
      <c r="BC19" s="153"/>
      <c r="BD19" s="62"/>
      <c r="BE19" s="62"/>
      <c r="BF19" s="62"/>
      <c r="BG19" s="219"/>
      <c r="BH19" s="220"/>
      <c r="BI19" s="220"/>
      <c r="BJ19" s="220"/>
      <c r="BK19" s="220"/>
      <c r="BL19" s="220"/>
      <c r="BM19" s="220"/>
      <c r="BN19" s="220"/>
      <c r="BO19" s="220"/>
      <c r="BP19" s="220"/>
      <c r="BQ19" s="220"/>
      <c r="BR19" s="220"/>
      <c r="BS19" s="219"/>
      <c r="BT19" s="219"/>
      <c r="BU19" s="220"/>
      <c r="BV19" s="220"/>
      <c r="BW19" s="220"/>
      <c r="BX19" s="220"/>
      <c r="BY19" s="220"/>
      <c r="BZ19" s="220"/>
      <c r="CA19" s="220"/>
      <c r="CB19" s="220"/>
      <c r="CC19" s="219"/>
      <c r="CD19" s="219"/>
      <c r="CE19" s="220"/>
      <c r="CF19" s="220"/>
      <c r="CG19" s="220"/>
      <c r="CH19" s="220"/>
      <c r="CI19" s="220"/>
      <c r="CJ19" s="220"/>
      <c r="CK19" s="220"/>
      <c r="CL19" s="220"/>
      <c r="CM19" s="219"/>
      <c r="CN19" s="219"/>
      <c r="CO19" s="219"/>
      <c r="CP19" s="219"/>
      <c r="CQ19" s="220"/>
      <c r="CR19" s="220"/>
      <c r="CS19" s="220"/>
      <c r="CT19" s="220"/>
      <c r="CU19" s="220"/>
      <c r="CV19" s="220"/>
      <c r="CW19" s="220"/>
      <c r="CX19" s="220"/>
      <c r="CY19" s="219"/>
      <c r="CZ19" s="219"/>
      <c r="DA19" s="220"/>
      <c r="DB19" s="220"/>
      <c r="DC19" s="220"/>
      <c r="DD19" s="220"/>
      <c r="DE19" s="220"/>
      <c r="DF19" s="220"/>
      <c r="DG19" s="220"/>
      <c r="DH19" s="220"/>
      <c r="DI19" s="219"/>
      <c r="DJ19" s="219"/>
      <c r="DK19" s="220"/>
      <c r="DL19" s="220"/>
      <c r="DM19" s="220"/>
      <c r="DN19" s="220"/>
      <c r="DO19" s="220"/>
      <c r="DP19" s="220"/>
      <c r="DQ19" s="220"/>
      <c r="DR19" s="220"/>
      <c r="DS19" s="219"/>
      <c r="DT19" s="219"/>
      <c r="DU19" s="220"/>
      <c r="DV19" s="220"/>
      <c r="DW19" s="220"/>
      <c r="DX19" s="220"/>
      <c r="DY19" s="220"/>
      <c r="DZ19" s="220"/>
      <c r="EA19" s="220"/>
      <c r="EB19" s="220"/>
      <c r="EC19" s="219"/>
      <c r="ED19" s="219"/>
      <c r="EE19" s="220"/>
      <c r="EF19" s="220"/>
      <c r="EG19" s="220"/>
      <c r="EH19" s="220"/>
      <c r="EI19" s="220"/>
      <c r="EJ19" s="220"/>
      <c r="EK19" s="220"/>
      <c r="EL19" s="220"/>
      <c r="EM19" s="219"/>
      <c r="EN19" s="219"/>
      <c r="EO19" s="220"/>
      <c r="EP19" s="220"/>
      <c r="EQ19" s="220"/>
      <c r="ER19" s="220"/>
      <c r="ES19" s="220"/>
      <c r="ET19" s="220"/>
      <c r="EU19" s="220"/>
      <c r="EV19" s="220"/>
      <c r="EW19" s="219"/>
      <c r="EX19" s="219"/>
      <c r="EY19" s="220"/>
      <c r="EZ19" s="220"/>
      <c r="FA19" s="220"/>
      <c r="FB19" s="220"/>
      <c r="FC19" s="220"/>
      <c r="FD19" s="220"/>
      <c r="FE19" s="220"/>
      <c r="FF19" s="220"/>
      <c r="FG19" s="219"/>
      <c r="FH19" s="219"/>
    </row>
    <row r="20" spans="1:164" s="229" customFormat="1" ht="16" x14ac:dyDescent="0.2">
      <c r="A20" s="261" t="s">
        <v>143</v>
      </c>
      <c r="B20" s="223"/>
      <c r="C20" s="223"/>
      <c r="D20" s="223"/>
      <c r="E20" s="223"/>
      <c r="F20" s="223"/>
      <c r="G20" s="223"/>
      <c r="H20" s="223"/>
      <c r="I20" s="223"/>
      <c r="J20" s="223"/>
      <c r="K20" s="223"/>
      <c r="L20" s="223"/>
      <c r="M20" s="223"/>
      <c r="N20" s="223"/>
      <c r="O20" s="223"/>
      <c r="P20" s="223"/>
      <c r="Q20" s="223"/>
      <c r="R20" s="223"/>
      <c r="S20" s="223"/>
      <c r="T20" s="223"/>
      <c r="U20" s="223"/>
      <c r="V20" s="223"/>
      <c r="W20" s="224"/>
      <c r="X20" s="225"/>
      <c r="Y20" s="224"/>
      <c r="Z20" s="225"/>
      <c r="AA20" s="225"/>
      <c r="AB20" s="225"/>
      <c r="AC20" s="225"/>
      <c r="AD20" s="225"/>
      <c r="AE20" s="224"/>
      <c r="AF20" s="225"/>
      <c r="AG20" s="224"/>
      <c r="AH20" s="225"/>
      <c r="AI20" s="224"/>
      <c r="AJ20" s="224"/>
      <c r="AK20" s="224"/>
      <c r="AL20" s="224"/>
      <c r="AM20" s="224"/>
      <c r="AN20" s="224"/>
      <c r="AO20" s="224"/>
      <c r="AP20" s="224"/>
      <c r="AQ20" s="224"/>
      <c r="AR20" s="225"/>
      <c r="AS20" s="226"/>
      <c r="AT20" s="225"/>
      <c r="AU20" s="225"/>
      <c r="AV20" s="225"/>
      <c r="AW20" s="225"/>
      <c r="AX20" s="225"/>
      <c r="AY20" s="226"/>
      <c r="AZ20" s="225"/>
      <c r="BA20" s="224"/>
      <c r="BB20" s="225"/>
      <c r="BC20" s="224"/>
      <c r="BD20" s="225"/>
      <c r="BE20" s="225"/>
      <c r="BF20" s="225"/>
      <c r="BG20" s="227"/>
      <c r="BH20" s="228"/>
      <c r="BI20" s="228"/>
      <c r="BJ20" s="228"/>
      <c r="BK20" s="228"/>
      <c r="BL20" s="228"/>
      <c r="BM20" s="228"/>
      <c r="BN20" s="228"/>
      <c r="BO20" s="228"/>
      <c r="BP20" s="228"/>
      <c r="BQ20" s="228"/>
      <c r="BR20" s="228"/>
      <c r="BS20" s="227"/>
      <c r="BT20" s="227"/>
      <c r="BU20" s="228"/>
      <c r="BV20" s="228"/>
      <c r="BW20" s="228"/>
      <c r="BX20" s="228"/>
      <c r="BY20" s="228"/>
      <c r="BZ20" s="228"/>
      <c r="CA20" s="228"/>
      <c r="CB20" s="228"/>
      <c r="CC20" s="227"/>
      <c r="CD20" s="227"/>
      <c r="CE20" s="228"/>
      <c r="CF20" s="228"/>
      <c r="CG20" s="228"/>
      <c r="CH20" s="228"/>
      <c r="CI20" s="228"/>
      <c r="CJ20" s="228"/>
      <c r="CK20" s="228"/>
      <c r="CL20" s="228"/>
      <c r="CM20" s="227"/>
      <c r="CN20" s="227"/>
      <c r="CO20" s="227"/>
      <c r="CP20" s="227"/>
      <c r="CQ20" s="228"/>
      <c r="CR20" s="228"/>
      <c r="CS20" s="228"/>
      <c r="CT20" s="228"/>
      <c r="CU20" s="228"/>
      <c r="CV20" s="228"/>
      <c r="CW20" s="228"/>
      <c r="CX20" s="228"/>
      <c r="CY20" s="227"/>
      <c r="CZ20" s="227"/>
      <c r="DA20" s="228"/>
      <c r="DB20" s="228"/>
      <c r="DC20" s="228"/>
      <c r="DD20" s="228"/>
      <c r="DE20" s="228"/>
      <c r="DF20" s="228"/>
      <c r="DG20" s="228"/>
      <c r="DH20" s="228"/>
      <c r="DI20" s="227"/>
      <c r="DJ20" s="227"/>
      <c r="DK20" s="228"/>
      <c r="DL20" s="220"/>
      <c r="DM20" s="220"/>
      <c r="DN20" s="220"/>
      <c r="DO20" s="220"/>
      <c r="DP20" s="220"/>
      <c r="DQ20" s="220"/>
      <c r="DR20" s="220"/>
      <c r="DS20" s="219"/>
      <c r="DT20" s="219"/>
      <c r="DU20" s="220"/>
      <c r="DV20" s="220"/>
      <c r="DW20" s="228"/>
      <c r="DX20" s="228"/>
      <c r="DY20" s="228"/>
      <c r="DZ20" s="228"/>
      <c r="EA20" s="228"/>
      <c r="EB20" s="228"/>
      <c r="EC20" s="227"/>
      <c r="ED20" s="227"/>
      <c r="EE20" s="220"/>
      <c r="EF20" s="220"/>
      <c r="EG20" s="228"/>
      <c r="EH20" s="228"/>
      <c r="EI20" s="228"/>
      <c r="EJ20" s="228"/>
      <c r="EK20" s="228"/>
      <c r="EL20" s="228"/>
      <c r="EM20" s="227"/>
      <c r="EN20" s="227"/>
      <c r="EO20" s="220"/>
      <c r="EP20" s="220"/>
      <c r="EQ20" s="228"/>
      <c r="ER20" s="228"/>
      <c r="ES20" s="228"/>
      <c r="ET20" s="228"/>
      <c r="EU20" s="228"/>
      <c r="EV20" s="228"/>
      <c r="EW20" s="227"/>
      <c r="EX20" s="227"/>
      <c r="EY20" s="220"/>
      <c r="EZ20" s="220"/>
      <c r="FA20" s="228"/>
      <c r="FB20" s="228"/>
      <c r="FC20" s="228"/>
      <c r="FD20" s="228"/>
      <c r="FE20" s="228"/>
      <c r="FF20" s="228"/>
      <c r="FG20" s="227"/>
      <c r="FH20" s="227"/>
    </row>
    <row r="21" spans="1:164" s="229" customFormat="1" ht="16" x14ac:dyDescent="0.2">
      <c r="A21" s="259" t="s">
        <v>131</v>
      </c>
      <c r="B21" s="223"/>
      <c r="C21" s="223"/>
      <c r="D21" s="223"/>
      <c r="E21" s="223"/>
      <c r="F21" s="223"/>
      <c r="G21" s="223"/>
      <c r="H21" s="223"/>
      <c r="I21" s="223"/>
      <c r="J21" s="223"/>
      <c r="K21" s="223"/>
      <c r="L21" s="223"/>
      <c r="M21" s="223"/>
      <c r="N21" s="223"/>
      <c r="O21" s="223"/>
      <c r="P21" s="223"/>
      <c r="Q21" s="223"/>
      <c r="R21" s="223"/>
      <c r="S21" s="223"/>
      <c r="T21" s="223"/>
      <c r="U21" s="223"/>
      <c r="V21" s="223"/>
      <c r="W21" s="224"/>
      <c r="X21" s="225"/>
      <c r="Y21" s="224"/>
      <c r="Z21" s="225"/>
      <c r="AA21" s="225"/>
      <c r="AB21" s="225"/>
      <c r="AC21" s="225"/>
      <c r="AD21" s="225"/>
      <c r="AE21" s="224"/>
      <c r="AF21" s="225"/>
      <c r="AG21" s="224"/>
      <c r="AH21" s="225"/>
      <c r="AI21" s="224"/>
      <c r="AJ21" s="224"/>
      <c r="AK21" s="224"/>
      <c r="AL21" s="224"/>
      <c r="AM21" s="224"/>
      <c r="AN21" s="224"/>
      <c r="AO21" s="224"/>
      <c r="AP21" s="224"/>
      <c r="AQ21" s="224"/>
      <c r="AR21" s="225"/>
      <c r="AS21" s="226"/>
      <c r="AT21" s="225"/>
      <c r="AU21" s="225"/>
      <c r="AV21" s="225"/>
      <c r="AW21" s="225"/>
      <c r="AX21" s="225"/>
      <c r="AY21" s="226"/>
      <c r="AZ21" s="225"/>
      <c r="BA21" s="224"/>
      <c r="BB21" s="225"/>
      <c r="BC21" s="224"/>
      <c r="BD21" s="225"/>
      <c r="BE21" s="225"/>
      <c r="BF21" s="225"/>
      <c r="BG21" s="227"/>
      <c r="BH21" s="228"/>
      <c r="BI21" s="228"/>
      <c r="BJ21" s="228"/>
      <c r="BK21" s="228"/>
      <c r="BL21" s="228"/>
      <c r="BM21" s="228"/>
      <c r="BN21" s="228"/>
      <c r="BO21" s="228"/>
      <c r="BP21" s="228"/>
      <c r="BQ21" s="228"/>
      <c r="BR21" s="228"/>
      <c r="BS21" s="227"/>
      <c r="BT21" s="227"/>
      <c r="BU21" s="228"/>
      <c r="BV21" s="228"/>
      <c r="BW21" s="228"/>
      <c r="BX21" s="228"/>
      <c r="BY21" s="228"/>
      <c r="BZ21" s="228"/>
      <c r="CA21" s="228"/>
      <c r="CB21" s="228"/>
      <c r="CC21" s="227"/>
      <c r="CD21" s="227"/>
      <c r="CE21" s="228"/>
      <c r="CF21" s="228"/>
      <c r="CG21" s="228"/>
      <c r="CH21" s="228"/>
      <c r="CI21" s="228"/>
      <c r="CJ21" s="228"/>
      <c r="CK21" s="228"/>
      <c r="CL21" s="228"/>
      <c r="CM21" s="227"/>
      <c r="CN21" s="227"/>
      <c r="CO21" s="227"/>
      <c r="CP21" s="227"/>
      <c r="CQ21" s="228"/>
      <c r="CR21" s="228"/>
      <c r="CS21" s="228"/>
      <c r="CT21" s="228"/>
      <c r="CU21" s="228"/>
      <c r="CV21" s="228"/>
      <c r="CW21" s="228"/>
      <c r="CX21" s="228"/>
      <c r="CY21" s="227"/>
      <c r="CZ21" s="227"/>
      <c r="DA21" s="228"/>
      <c r="DB21" s="228"/>
      <c r="DC21" s="228"/>
      <c r="DD21" s="228"/>
      <c r="DE21" s="228"/>
      <c r="DF21" s="228"/>
      <c r="DG21" s="228"/>
      <c r="DH21" s="228"/>
      <c r="DI21" s="227"/>
      <c r="DJ21" s="227"/>
      <c r="DK21" s="228"/>
      <c r="DL21" s="220"/>
      <c r="DM21" s="220"/>
      <c r="DN21" s="220"/>
      <c r="DO21" s="220"/>
      <c r="DP21" s="220"/>
      <c r="DQ21" s="220"/>
      <c r="DR21" s="220"/>
      <c r="DS21" s="219"/>
      <c r="DT21" s="219"/>
      <c r="DU21" s="220"/>
      <c r="DV21" s="220"/>
      <c r="DW21" s="228"/>
      <c r="DX21" s="228"/>
      <c r="DY21" s="228"/>
      <c r="DZ21" s="228"/>
      <c r="EA21" s="228"/>
      <c r="EB21" s="228"/>
      <c r="EC21" s="227"/>
      <c r="ED21" s="227"/>
      <c r="EE21" s="220"/>
      <c r="EF21" s="220"/>
      <c r="EG21" s="228"/>
      <c r="EH21" s="228"/>
      <c r="EI21" s="228"/>
      <c r="EJ21" s="228"/>
      <c r="EK21" s="228"/>
      <c r="EL21" s="228"/>
      <c r="EM21" s="227"/>
      <c r="EN21" s="227"/>
      <c r="EO21" s="220"/>
      <c r="EP21" s="220"/>
      <c r="EQ21" s="228"/>
      <c r="ER21" s="228"/>
      <c r="ES21" s="228"/>
      <c r="ET21" s="228"/>
      <c r="EU21" s="228"/>
      <c r="EV21" s="228"/>
      <c r="EW21" s="227"/>
      <c r="EX21" s="227"/>
      <c r="EY21" s="220"/>
      <c r="EZ21" s="220"/>
      <c r="FA21" s="228"/>
      <c r="FB21" s="228"/>
      <c r="FC21" s="228"/>
      <c r="FD21" s="228"/>
      <c r="FE21" s="228"/>
      <c r="FF21" s="228"/>
      <c r="FG21" s="227"/>
      <c r="FH21" s="227"/>
    </row>
    <row r="22" spans="1:164" s="229" customFormat="1" ht="16" x14ac:dyDescent="0.2">
      <c r="A22" s="261" t="s">
        <v>144</v>
      </c>
      <c r="B22" s="223"/>
      <c r="C22" s="223"/>
      <c r="D22" s="223"/>
      <c r="E22" s="223"/>
      <c r="F22" s="223"/>
      <c r="G22" s="223"/>
      <c r="H22" s="223"/>
      <c r="I22" s="223"/>
      <c r="J22" s="223"/>
      <c r="K22" s="223"/>
      <c r="L22" s="223"/>
      <c r="M22" s="223"/>
      <c r="N22" s="223"/>
      <c r="O22" s="223"/>
      <c r="P22" s="223"/>
      <c r="Q22" s="223"/>
      <c r="R22" s="223"/>
      <c r="S22" s="223"/>
      <c r="T22" s="223"/>
      <c r="U22" s="223"/>
      <c r="V22" s="223"/>
      <c r="W22" s="224"/>
      <c r="X22" s="225"/>
      <c r="Y22" s="224"/>
      <c r="Z22" s="225"/>
      <c r="AA22" s="225"/>
      <c r="AB22" s="225"/>
      <c r="AC22" s="225"/>
      <c r="AD22" s="225"/>
      <c r="AE22" s="224"/>
      <c r="AF22" s="225"/>
      <c r="AG22" s="224"/>
      <c r="AH22" s="225"/>
      <c r="AI22" s="224"/>
      <c r="AJ22" s="224"/>
      <c r="AK22" s="224"/>
      <c r="AL22" s="224"/>
      <c r="AM22" s="224"/>
      <c r="AN22" s="224"/>
      <c r="AO22" s="224"/>
      <c r="AP22" s="224"/>
      <c r="AQ22" s="224"/>
      <c r="AR22" s="225"/>
      <c r="AS22" s="226"/>
      <c r="AT22" s="225"/>
      <c r="AU22" s="225"/>
      <c r="AV22" s="225"/>
      <c r="AW22" s="225"/>
      <c r="AX22" s="225"/>
      <c r="AY22" s="226"/>
      <c r="AZ22" s="225"/>
      <c r="BA22" s="224"/>
      <c r="BB22" s="225"/>
      <c r="BC22" s="224"/>
      <c r="BD22" s="225"/>
      <c r="BE22" s="225"/>
      <c r="BF22" s="225"/>
      <c r="BG22" s="227"/>
      <c r="BH22" s="228"/>
      <c r="BI22" s="228"/>
      <c r="BJ22" s="228"/>
      <c r="BK22" s="228"/>
      <c r="BL22" s="228"/>
      <c r="BM22" s="228"/>
      <c r="BN22" s="228"/>
      <c r="BO22" s="228"/>
      <c r="BP22" s="228"/>
      <c r="BQ22" s="228"/>
      <c r="BR22" s="228"/>
      <c r="BS22" s="227"/>
      <c r="BT22" s="227"/>
      <c r="BU22" s="228"/>
      <c r="BV22" s="228"/>
      <c r="BW22" s="228"/>
      <c r="BX22" s="228"/>
      <c r="BY22" s="228"/>
      <c r="BZ22" s="228"/>
      <c r="CA22" s="228"/>
      <c r="CB22" s="228"/>
      <c r="CC22" s="227"/>
      <c r="CD22" s="227"/>
      <c r="CE22" s="228"/>
      <c r="CF22" s="228"/>
      <c r="CG22" s="228"/>
      <c r="CH22" s="228"/>
      <c r="CI22" s="228"/>
      <c r="CJ22" s="228"/>
      <c r="CK22" s="228"/>
      <c r="CL22" s="228"/>
      <c r="CM22" s="227"/>
      <c r="CN22" s="227"/>
      <c r="CO22" s="227"/>
      <c r="CP22" s="227"/>
      <c r="CQ22" s="228"/>
      <c r="CR22" s="228"/>
      <c r="CS22" s="228"/>
      <c r="CT22" s="228"/>
      <c r="CU22" s="228"/>
      <c r="CV22" s="228"/>
      <c r="CW22" s="228"/>
      <c r="CX22" s="228"/>
      <c r="CY22" s="227"/>
      <c r="CZ22" s="227"/>
      <c r="DA22" s="228"/>
      <c r="DB22" s="228"/>
      <c r="DC22" s="228"/>
      <c r="DD22" s="228"/>
      <c r="DE22" s="228"/>
      <c r="DF22" s="228"/>
      <c r="DG22" s="228"/>
      <c r="DH22" s="228"/>
      <c r="DI22" s="227"/>
      <c r="DJ22" s="227"/>
      <c r="DK22" s="228"/>
      <c r="DL22" s="220"/>
      <c r="DM22" s="220"/>
      <c r="DN22" s="220"/>
      <c r="DO22" s="220"/>
      <c r="DP22" s="220"/>
      <c r="DQ22" s="220"/>
      <c r="DR22" s="220"/>
      <c r="DS22" s="219"/>
      <c r="DT22" s="219"/>
      <c r="DU22" s="220"/>
      <c r="DV22" s="220"/>
      <c r="DW22" s="228"/>
      <c r="DX22" s="228"/>
      <c r="DY22" s="228"/>
      <c r="DZ22" s="228"/>
      <c r="EA22" s="228"/>
      <c r="EB22" s="228"/>
      <c r="EC22" s="227"/>
      <c r="ED22" s="227"/>
      <c r="EE22" s="220"/>
      <c r="EF22" s="220"/>
      <c r="EG22" s="228"/>
      <c r="EH22" s="228"/>
      <c r="EI22" s="228"/>
      <c r="EJ22" s="228"/>
      <c r="EK22" s="228"/>
      <c r="EL22" s="228"/>
      <c r="EM22" s="227"/>
      <c r="EN22" s="227"/>
      <c r="EO22" s="220"/>
      <c r="EP22" s="220"/>
      <c r="EQ22" s="228"/>
      <c r="ER22" s="228"/>
      <c r="ES22" s="228"/>
      <c r="ET22" s="228"/>
      <c r="EU22" s="228"/>
      <c r="EV22" s="228"/>
      <c r="EW22" s="227"/>
      <c r="EX22" s="227"/>
      <c r="EY22" s="220"/>
      <c r="EZ22" s="220"/>
      <c r="FA22" s="228"/>
      <c r="FB22" s="228"/>
      <c r="FC22" s="228"/>
      <c r="FD22" s="228"/>
      <c r="FE22" s="228"/>
      <c r="FF22" s="228"/>
      <c r="FG22" s="227"/>
      <c r="FH22" s="227"/>
    </row>
    <row r="23" spans="1:164" ht="16" x14ac:dyDescent="0.2">
      <c r="A23" s="105"/>
      <c r="B23" s="105"/>
      <c r="C23" s="105"/>
      <c r="D23" s="105"/>
      <c r="E23" s="105"/>
      <c r="F23" s="105"/>
      <c r="G23" s="105"/>
      <c r="H23" s="105"/>
      <c r="I23" s="105"/>
      <c r="J23" s="105"/>
      <c r="K23" s="105"/>
      <c r="L23" s="105"/>
      <c r="M23" s="105"/>
      <c r="N23" s="105"/>
      <c r="O23" s="105"/>
      <c r="P23" s="105"/>
      <c r="Q23" s="105"/>
      <c r="R23" s="105"/>
      <c r="S23" s="105"/>
      <c r="T23" s="105"/>
      <c r="U23" s="105"/>
      <c r="V23" s="105"/>
      <c r="W23" s="3"/>
      <c r="X23" s="106"/>
      <c r="Y23" s="3"/>
      <c r="Z23" s="106"/>
      <c r="AA23" s="106"/>
      <c r="AB23" s="106"/>
      <c r="AC23" s="106"/>
      <c r="AD23" s="106"/>
      <c r="AE23" s="3"/>
      <c r="AF23" s="106"/>
      <c r="AG23" s="3"/>
      <c r="AH23" s="106"/>
      <c r="AI23" s="3"/>
      <c r="AJ23" s="3"/>
      <c r="AK23" s="3"/>
      <c r="AL23" s="3"/>
      <c r="AM23" s="3"/>
      <c r="AN23" s="3"/>
      <c r="AO23" s="3"/>
      <c r="AP23" s="3"/>
      <c r="AQ23" s="3"/>
      <c r="AR23" s="106"/>
      <c r="AS23" s="107"/>
      <c r="AT23" s="106"/>
      <c r="AU23" s="106"/>
      <c r="AV23" s="106"/>
      <c r="AW23" s="106"/>
      <c r="AX23" s="106"/>
      <c r="AY23" s="107"/>
      <c r="AZ23" s="106"/>
      <c r="BA23" s="3"/>
      <c r="BB23" s="106"/>
      <c r="BC23" s="3"/>
      <c r="BD23" s="106"/>
      <c r="BE23" s="106"/>
      <c r="BF23" s="106"/>
      <c r="BG23" s="7"/>
      <c r="BH23" s="108"/>
      <c r="BI23" s="108"/>
      <c r="BJ23" s="108"/>
      <c r="BK23" s="108"/>
      <c r="BL23" s="108"/>
      <c r="BM23" s="108"/>
      <c r="BN23" s="108"/>
      <c r="BO23" s="108"/>
      <c r="BP23" s="108"/>
      <c r="BQ23" s="108"/>
      <c r="BR23" s="108"/>
      <c r="BS23" s="7"/>
      <c r="BT23" s="7"/>
      <c r="BU23" s="108"/>
      <c r="BV23" s="108"/>
      <c r="BW23" s="108"/>
      <c r="BX23" s="108"/>
      <c r="BY23" s="108"/>
      <c r="BZ23" s="108"/>
      <c r="CA23" s="108"/>
      <c r="CB23" s="108"/>
      <c r="CC23" s="7"/>
      <c r="CD23" s="7"/>
      <c r="CE23" s="108"/>
      <c r="CF23" s="108"/>
      <c r="CG23" s="108"/>
      <c r="CH23" s="108"/>
      <c r="CI23" s="108"/>
      <c r="CJ23" s="108"/>
      <c r="CK23" s="108"/>
      <c r="CL23" s="108"/>
      <c r="CM23" s="7"/>
      <c r="CN23" s="7"/>
      <c r="CO23" s="7"/>
      <c r="CP23" s="7"/>
      <c r="CQ23" s="108"/>
      <c r="CR23" s="108"/>
      <c r="CS23" s="108"/>
      <c r="CT23" s="108"/>
      <c r="CU23" s="108"/>
      <c r="CV23" s="108"/>
      <c r="CW23" s="108"/>
      <c r="CX23" s="108"/>
      <c r="CY23" s="7"/>
      <c r="CZ23" s="7"/>
      <c r="DA23" s="108"/>
      <c r="DB23" s="108"/>
      <c r="DC23" s="108"/>
      <c r="DD23" s="108"/>
      <c r="DE23" s="108"/>
      <c r="DF23" s="108"/>
      <c r="DG23" s="108"/>
      <c r="DH23" s="108"/>
      <c r="DI23" s="7"/>
      <c r="DJ23" s="7"/>
      <c r="DK23" s="108"/>
      <c r="DL23" s="108"/>
      <c r="DM23" s="108"/>
      <c r="DN23" s="108"/>
      <c r="DO23" s="108"/>
      <c r="DP23" s="108"/>
      <c r="DQ23" s="108"/>
      <c r="DR23" s="108"/>
      <c r="DS23" s="7"/>
      <c r="DT23" s="7"/>
      <c r="DU23" s="108"/>
      <c r="DV23" s="108"/>
      <c r="DW23" s="108"/>
      <c r="DX23" s="108"/>
      <c r="DY23" s="108"/>
      <c r="DZ23" s="108"/>
      <c r="EA23" s="108"/>
      <c r="EB23" s="108"/>
      <c r="EC23" s="7"/>
      <c r="ED23" s="7"/>
      <c r="EE23" s="108"/>
      <c r="EF23" s="108"/>
      <c r="EG23" s="108"/>
      <c r="EH23" s="108"/>
      <c r="EI23" s="108"/>
      <c r="EJ23" s="108"/>
      <c r="EK23" s="108"/>
      <c r="EL23" s="108"/>
      <c r="EM23" s="7"/>
      <c r="EN23" s="7"/>
      <c r="EO23" s="108"/>
      <c r="EP23" s="108"/>
      <c r="EQ23" s="108"/>
      <c r="ER23" s="108"/>
      <c r="ES23" s="108"/>
      <c r="ET23" s="108"/>
      <c r="EU23" s="108"/>
      <c r="EV23" s="108"/>
      <c r="EW23" s="7"/>
      <c r="EX23" s="7"/>
      <c r="EY23" s="108"/>
      <c r="EZ23" s="108"/>
      <c r="FA23" s="108"/>
      <c r="FB23" s="108"/>
      <c r="FC23" s="108"/>
      <c r="FD23" s="108"/>
      <c r="FE23" s="108"/>
      <c r="FF23" s="108"/>
      <c r="FG23" s="7"/>
      <c r="FH23" s="7"/>
    </row>
    <row r="24" spans="1:164" ht="19.5" x14ac:dyDescent="0.2">
      <c r="A24" s="1" t="s">
        <v>107</v>
      </c>
      <c r="B24" s="6"/>
      <c r="C24" s="6"/>
      <c r="D24" s="6"/>
      <c r="E24" s="6"/>
      <c r="F24" s="6"/>
      <c r="G24" s="6"/>
      <c r="H24" s="6"/>
      <c r="I24" s="6"/>
      <c r="J24" s="6"/>
      <c r="K24" s="6"/>
      <c r="L24" s="6"/>
      <c r="M24" s="6"/>
      <c r="N24" s="6"/>
      <c r="O24" s="6"/>
      <c r="P24" s="6"/>
      <c r="Q24" s="6"/>
      <c r="R24" s="6"/>
      <c r="S24" s="6"/>
      <c r="T24" s="6"/>
      <c r="U24" s="6"/>
      <c r="V24" s="6"/>
      <c r="W24" s="3"/>
      <c r="X24" s="106"/>
      <c r="Y24" s="3"/>
      <c r="Z24" s="106"/>
      <c r="AA24" s="106"/>
      <c r="AB24" s="106"/>
      <c r="AC24" s="106"/>
      <c r="AD24" s="106"/>
      <c r="AE24" s="3"/>
      <c r="AF24" s="106"/>
      <c r="AG24" s="3"/>
      <c r="AH24" s="106"/>
      <c r="AI24" s="3"/>
      <c r="AJ24" s="3"/>
      <c r="AK24" s="3"/>
      <c r="AL24" s="3"/>
      <c r="AM24" s="3"/>
      <c r="AN24" s="3"/>
      <c r="AO24" s="3"/>
      <c r="AP24" s="3"/>
      <c r="AQ24" s="3"/>
      <c r="AR24" s="106"/>
      <c r="AS24" s="107"/>
      <c r="AT24" s="106"/>
      <c r="AU24" s="106"/>
      <c r="AV24" s="106"/>
      <c r="AW24" s="106"/>
      <c r="AX24" s="106"/>
      <c r="AY24" s="107"/>
      <c r="AZ24" s="106"/>
      <c r="BA24" s="3"/>
      <c r="BB24" s="106"/>
      <c r="BC24" s="3"/>
      <c r="BD24" s="106"/>
      <c r="BE24" s="106"/>
      <c r="BF24" s="106"/>
      <c r="BG24" s="7"/>
      <c r="BH24" s="7"/>
      <c r="BI24" s="108"/>
      <c r="BJ24" s="108"/>
      <c r="BK24" s="108"/>
      <c r="BL24" s="108"/>
      <c r="BM24" s="108"/>
      <c r="BN24" s="108"/>
      <c r="BO24" s="108"/>
      <c r="BP24" s="108"/>
      <c r="BQ24" s="108"/>
      <c r="BR24" s="108"/>
      <c r="BS24" s="7"/>
      <c r="BT24" s="7"/>
      <c r="BU24" s="108"/>
      <c r="BV24" s="108"/>
      <c r="BW24" s="108"/>
      <c r="BX24" s="108"/>
      <c r="BY24" s="108"/>
      <c r="BZ24" s="108"/>
      <c r="CA24" s="108"/>
      <c r="CB24" s="108"/>
      <c r="CC24" s="7"/>
      <c r="CD24" s="7"/>
      <c r="CE24" s="108"/>
      <c r="CF24" s="108"/>
      <c r="CG24" s="108"/>
      <c r="CH24" s="108"/>
      <c r="CI24" s="108"/>
      <c r="CJ24" s="108"/>
      <c r="CK24" s="108"/>
      <c r="CL24" s="108"/>
      <c r="CM24" s="7"/>
      <c r="CN24" s="7"/>
      <c r="CO24" s="7"/>
      <c r="CP24" s="7"/>
      <c r="CQ24" s="108"/>
      <c r="CR24" s="108"/>
      <c r="CS24" s="108"/>
      <c r="CT24" s="108"/>
      <c r="CU24" s="108"/>
      <c r="CV24" s="108"/>
      <c r="CW24" s="108"/>
      <c r="CX24" s="108"/>
      <c r="CY24" s="7"/>
      <c r="CZ24" s="7"/>
      <c r="DA24" s="108"/>
      <c r="DB24" s="108"/>
      <c r="DC24" s="108"/>
      <c r="DD24" s="108"/>
      <c r="DE24" s="108"/>
      <c r="DF24" s="108"/>
      <c r="DG24" s="108"/>
      <c r="DH24" s="108"/>
      <c r="DI24" s="7"/>
      <c r="DJ24" s="9"/>
      <c r="DK24" s="108"/>
      <c r="DL24" s="108"/>
      <c r="DM24" s="108"/>
      <c r="DN24" s="108"/>
      <c r="DO24" s="108"/>
      <c r="DP24" s="108"/>
      <c r="DQ24" s="108"/>
      <c r="DR24" s="108"/>
      <c r="DS24" s="7"/>
      <c r="DT24" s="9"/>
      <c r="DU24" s="108"/>
      <c r="DV24" s="108"/>
      <c r="DW24" s="108"/>
      <c r="DX24" s="108"/>
      <c r="DY24" s="108"/>
      <c r="DZ24" s="108"/>
      <c r="EA24" s="108"/>
      <c r="EB24" s="108"/>
      <c r="EC24" s="7"/>
      <c r="ED24" s="9"/>
      <c r="EE24" s="108"/>
      <c r="EF24" s="108"/>
      <c r="EG24" s="108"/>
      <c r="EH24" s="108"/>
      <c r="EI24" s="108"/>
      <c r="EJ24" s="108"/>
      <c r="EK24" s="108"/>
      <c r="EL24" s="108"/>
      <c r="EM24" s="7"/>
      <c r="EN24" s="9"/>
      <c r="EO24" s="108"/>
      <c r="EP24" s="108"/>
      <c r="EQ24" s="108"/>
      <c r="ER24" s="108"/>
      <c r="ES24" s="108"/>
      <c r="ET24" s="108"/>
      <c r="EU24" s="108"/>
      <c r="EV24" s="108"/>
      <c r="EW24" s="7"/>
      <c r="EX24" s="9"/>
      <c r="EY24" s="108"/>
      <c r="EZ24" s="108"/>
      <c r="FA24" s="108"/>
      <c r="FB24" s="108"/>
      <c r="FC24" s="108"/>
      <c r="FD24" s="108"/>
      <c r="FE24" s="108"/>
      <c r="FF24" s="108"/>
      <c r="FG24" s="7"/>
      <c r="FH24" s="9" t="s">
        <v>22</v>
      </c>
    </row>
    <row r="25" spans="1:164" ht="20" thickBot="1" x14ac:dyDescent="0.25">
      <c r="A25" s="2" t="s">
        <v>13</v>
      </c>
      <c r="B25" s="6"/>
      <c r="C25" s="6"/>
      <c r="D25" s="6"/>
      <c r="E25" s="6"/>
      <c r="F25" s="6"/>
      <c r="G25" s="6"/>
      <c r="H25" s="6"/>
      <c r="I25" s="6"/>
      <c r="J25" s="6"/>
      <c r="K25" s="6"/>
      <c r="L25" s="6"/>
      <c r="M25" s="6"/>
      <c r="N25" s="6"/>
      <c r="O25" s="6"/>
      <c r="P25" s="6"/>
      <c r="Q25" s="6"/>
      <c r="R25" s="6"/>
      <c r="S25" s="6"/>
      <c r="T25" s="6"/>
      <c r="U25" s="6"/>
      <c r="V25" s="6"/>
      <c r="W25" s="3"/>
      <c r="X25" s="106"/>
      <c r="Y25" s="3"/>
      <c r="Z25" s="106"/>
      <c r="AA25" s="106"/>
      <c r="AB25" s="106"/>
      <c r="AC25" s="106"/>
      <c r="AD25" s="106"/>
      <c r="AE25" s="3"/>
      <c r="AF25" s="106"/>
      <c r="AG25" s="3"/>
      <c r="AH25" s="106"/>
      <c r="AI25" s="3"/>
      <c r="AJ25" s="3"/>
      <c r="AK25" s="3"/>
      <c r="AL25" s="3"/>
      <c r="AM25" s="3"/>
      <c r="AN25" s="3"/>
      <c r="AO25" s="3"/>
      <c r="AP25" s="3"/>
      <c r="AQ25" s="3"/>
      <c r="AR25" s="106"/>
      <c r="AS25" s="107"/>
      <c r="AT25" s="106"/>
      <c r="AU25" s="106"/>
      <c r="AV25" s="106"/>
      <c r="AW25" s="106"/>
      <c r="AX25" s="106"/>
      <c r="AY25" s="107"/>
      <c r="AZ25" s="106"/>
      <c r="BA25" s="3"/>
      <c r="BB25" s="106"/>
      <c r="BC25" s="3"/>
      <c r="BD25" s="106"/>
      <c r="BE25" s="106"/>
      <c r="BF25" s="106"/>
      <c r="BG25" s="7"/>
      <c r="BH25" s="7"/>
      <c r="BI25" s="108"/>
      <c r="BJ25" s="7"/>
      <c r="BK25" s="7"/>
      <c r="BL25" s="7"/>
      <c r="BM25" s="7"/>
      <c r="BN25" s="7"/>
      <c r="BO25" s="7"/>
      <c r="BP25" s="7"/>
      <c r="BQ25" s="7"/>
      <c r="BR25" s="9"/>
      <c r="BS25" s="7"/>
      <c r="BT25" s="9"/>
      <c r="BU25" s="7"/>
      <c r="BV25" s="7"/>
      <c r="BW25" s="7"/>
      <c r="BX25" s="7"/>
      <c r="BY25" s="7"/>
      <c r="BZ25" s="7"/>
      <c r="CA25" s="7"/>
      <c r="CB25" s="9"/>
      <c r="CC25" s="7"/>
      <c r="CD25" s="9"/>
      <c r="CE25" s="7"/>
      <c r="CF25" s="7"/>
      <c r="CG25" s="7"/>
      <c r="CH25" s="7"/>
      <c r="CI25" s="7"/>
      <c r="CJ25" s="7"/>
      <c r="CK25" s="7"/>
      <c r="CL25" s="9"/>
      <c r="CM25" s="7"/>
      <c r="CN25" s="9"/>
      <c r="CO25" s="7"/>
      <c r="CP25" s="9"/>
      <c r="CQ25" s="7"/>
      <c r="CR25" s="7"/>
      <c r="CS25" s="7"/>
      <c r="CT25" s="7"/>
      <c r="CU25" s="7"/>
      <c r="CV25" s="7"/>
      <c r="CW25" s="7"/>
      <c r="CX25" s="9"/>
      <c r="CY25" s="7"/>
      <c r="CZ25" s="9"/>
      <c r="DA25" s="7"/>
      <c r="DB25" s="7"/>
      <c r="DC25" s="7"/>
      <c r="DD25" s="7"/>
      <c r="DE25" s="7"/>
      <c r="DF25" s="7"/>
      <c r="DG25" s="7"/>
      <c r="DH25" s="9"/>
      <c r="DI25" s="7"/>
      <c r="DJ25" s="11"/>
      <c r="DK25" s="7"/>
      <c r="DL25" s="7"/>
      <c r="DM25" s="7"/>
      <c r="DN25" s="7"/>
      <c r="DO25" s="7"/>
      <c r="DP25" s="7"/>
      <c r="DQ25" s="7"/>
      <c r="DR25" s="9"/>
      <c r="DS25" s="7"/>
      <c r="DT25" s="11"/>
      <c r="DU25" s="7"/>
      <c r="DV25" s="7"/>
      <c r="DW25" s="7"/>
      <c r="DX25" s="7"/>
      <c r="DY25" s="7"/>
      <c r="DZ25" s="7"/>
      <c r="EA25" s="7"/>
      <c r="EB25" s="9"/>
      <c r="EC25" s="7"/>
      <c r="ED25" s="11"/>
      <c r="EE25" s="7"/>
      <c r="EF25" s="7"/>
      <c r="EG25" s="7"/>
      <c r="EH25" s="7"/>
      <c r="EI25" s="7"/>
      <c r="EJ25" s="7"/>
      <c r="EK25" s="7"/>
      <c r="EL25" s="9"/>
      <c r="EM25" s="7"/>
      <c r="EN25" s="11"/>
      <c r="EO25" s="7"/>
      <c r="EP25" s="7"/>
      <c r="EQ25" s="7"/>
      <c r="ER25" s="7"/>
      <c r="ES25" s="7"/>
      <c r="ET25" s="7"/>
      <c r="EU25" s="7"/>
      <c r="EV25" s="9"/>
      <c r="EW25" s="7"/>
      <c r="EX25" s="11"/>
      <c r="EY25" s="7"/>
      <c r="EZ25" s="7"/>
      <c r="FA25" s="7"/>
      <c r="FB25" s="7"/>
      <c r="FC25" s="7"/>
      <c r="FD25" s="7"/>
      <c r="FE25" s="7"/>
      <c r="FF25" s="9"/>
      <c r="FG25" s="7"/>
      <c r="FH25" s="11" t="s">
        <v>30</v>
      </c>
    </row>
    <row r="26" spans="1:164" ht="16.5" thickBot="1" x14ac:dyDescent="0.25">
      <c r="A26" s="10"/>
      <c r="B26" s="10"/>
      <c r="C26" s="427" t="s">
        <v>95</v>
      </c>
      <c r="D26" s="428"/>
      <c r="E26" s="428"/>
      <c r="F26" s="428"/>
      <c r="G26" s="428"/>
      <c r="H26" s="428"/>
      <c r="I26" s="428"/>
      <c r="J26" s="428"/>
      <c r="K26" s="428"/>
      <c r="L26" s="428"/>
      <c r="M26" s="428"/>
      <c r="N26" s="428"/>
      <c r="O26" s="428"/>
      <c r="P26" s="428"/>
      <c r="Q26" s="428"/>
      <c r="R26" s="428"/>
      <c r="S26" s="428"/>
      <c r="T26" s="428"/>
      <c r="U26" s="428"/>
      <c r="V26" s="428"/>
      <c r="W26" s="428"/>
      <c r="X26" s="428"/>
      <c r="Y26" s="428"/>
      <c r="Z26" s="428"/>
      <c r="AA26" s="428"/>
      <c r="AB26" s="428"/>
      <c r="AC26" s="428"/>
      <c r="AD26" s="428"/>
      <c r="AE26" s="428"/>
      <c r="AF26" s="428"/>
      <c r="AG26" s="428"/>
      <c r="AH26" s="428"/>
      <c r="AI26" s="428"/>
      <c r="AJ26" s="428"/>
      <c r="AK26" s="428"/>
      <c r="AL26" s="428"/>
      <c r="AM26" s="428"/>
      <c r="AN26" s="428"/>
      <c r="AO26" s="428"/>
      <c r="AP26" s="428"/>
      <c r="AQ26" s="428"/>
      <c r="AR26" s="428"/>
      <c r="AS26" s="428"/>
      <c r="AT26" s="428"/>
      <c r="AU26" s="428"/>
      <c r="AV26" s="428"/>
      <c r="AW26" s="428"/>
      <c r="AX26" s="428"/>
      <c r="AY26" s="428"/>
      <c r="AZ26" s="428"/>
      <c r="BA26" s="428"/>
      <c r="BB26" s="428"/>
      <c r="BC26" s="428"/>
      <c r="BD26" s="428"/>
      <c r="BE26" s="428"/>
      <c r="BF26" s="428"/>
      <c r="BG26" s="428"/>
      <c r="BH26" s="428"/>
      <c r="BI26" s="428"/>
      <c r="BJ26" s="428"/>
      <c r="BK26" s="428"/>
      <c r="BL26" s="428"/>
      <c r="BM26" s="428"/>
      <c r="BN26" s="428"/>
      <c r="BO26" s="428"/>
      <c r="BP26" s="428"/>
      <c r="BQ26" s="428"/>
      <c r="BR26" s="428"/>
      <c r="BS26" s="428"/>
      <c r="BT26" s="428"/>
      <c r="BU26" s="428"/>
      <c r="BV26" s="428"/>
      <c r="BW26" s="428"/>
      <c r="BX26" s="428"/>
      <c r="BY26" s="428"/>
      <c r="BZ26" s="428"/>
      <c r="CA26" s="428"/>
      <c r="CB26" s="428"/>
      <c r="CC26" s="428"/>
      <c r="CD26" s="428"/>
      <c r="CE26" s="428"/>
      <c r="CF26" s="428"/>
      <c r="CG26" s="428"/>
      <c r="CH26" s="428"/>
      <c r="CI26" s="428"/>
      <c r="CJ26" s="428"/>
      <c r="CK26" s="428"/>
      <c r="CL26" s="428"/>
      <c r="CM26" s="428"/>
      <c r="CN26" s="429"/>
      <c r="CO26" s="337" t="s">
        <v>94</v>
      </c>
      <c r="CP26" s="338"/>
      <c r="CQ26" s="338"/>
      <c r="CR26" s="338"/>
      <c r="CS26" s="338"/>
      <c r="CT26" s="338"/>
      <c r="CU26" s="338"/>
      <c r="CV26" s="338"/>
      <c r="CW26" s="338"/>
      <c r="CX26" s="338"/>
      <c r="CY26" s="338"/>
      <c r="CZ26" s="338"/>
      <c r="DA26" s="338"/>
      <c r="DB26" s="338"/>
      <c r="DC26" s="338"/>
      <c r="DD26" s="338"/>
      <c r="DE26" s="338"/>
      <c r="DF26" s="338"/>
      <c r="DG26" s="338"/>
      <c r="DH26" s="338"/>
      <c r="DI26" s="338"/>
      <c r="DJ26" s="338"/>
      <c r="DK26" s="338"/>
      <c r="DL26" s="338"/>
      <c r="DM26" s="338"/>
      <c r="DN26" s="338"/>
      <c r="DO26" s="338"/>
      <c r="DP26" s="338"/>
      <c r="DQ26" s="338"/>
      <c r="DR26" s="338"/>
      <c r="DS26" s="338"/>
      <c r="DT26" s="338"/>
      <c r="DU26" s="338"/>
      <c r="DV26" s="338"/>
      <c r="DW26" s="338"/>
      <c r="DX26" s="338"/>
      <c r="DY26" s="338"/>
      <c r="DZ26" s="338"/>
      <c r="EA26" s="338"/>
      <c r="EB26" s="338"/>
      <c r="EC26" s="338"/>
      <c r="ED26" s="338"/>
      <c r="EE26" s="338"/>
      <c r="EF26" s="338"/>
      <c r="EG26" s="338"/>
      <c r="EH26" s="338"/>
      <c r="EI26" s="338"/>
      <c r="EJ26" s="338"/>
      <c r="EK26" s="338"/>
      <c r="EL26" s="338"/>
      <c r="EM26" s="338"/>
      <c r="EN26" s="338"/>
      <c r="EO26" s="338"/>
      <c r="EP26" s="338"/>
      <c r="EQ26" s="338"/>
      <c r="ER26" s="338"/>
      <c r="ES26" s="338"/>
      <c r="ET26" s="338"/>
      <c r="EU26" s="338"/>
      <c r="EV26" s="338"/>
      <c r="EW26" s="338"/>
      <c r="EX26" s="338"/>
    </row>
    <row r="27" spans="1:164" ht="32.25" customHeight="1" x14ac:dyDescent="0.2">
      <c r="A27" s="536" t="s">
        <v>45</v>
      </c>
      <c r="B27" s="537"/>
      <c r="C27" s="493" t="s">
        <v>46</v>
      </c>
      <c r="D27" s="494"/>
      <c r="E27" s="494"/>
      <c r="F27" s="494"/>
      <c r="G27" s="494"/>
      <c r="H27" s="494"/>
      <c r="I27" s="494"/>
      <c r="J27" s="494"/>
      <c r="K27" s="494"/>
      <c r="L27" s="495"/>
      <c r="M27" s="493" t="s">
        <v>47</v>
      </c>
      <c r="N27" s="494"/>
      <c r="O27" s="494"/>
      <c r="P27" s="494"/>
      <c r="Q27" s="494"/>
      <c r="R27" s="494"/>
      <c r="S27" s="494"/>
      <c r="T27" s="494"/>
      <c r="U27" s="494"/>
      <c r="V27" s="495"/>
      <c r="W27" s="493" t="s">
        <v>48</v>
      </c>
      <c r="X27" s="494"/>
      <c r="Y27" s="494"/>
      <c r="Z27" s="494"/>
      <c r="AA27" s="494"/>
      <c r="AB27" s="494"/>
      <c r="AC27" s="494"/>
      <c r="AD27" s="494"/>
      <c r="AE27" s="494"/>
      <c r="AF27" s="495"/>
      <c r="AG27" s="493" t="s">
        <v>49</v>
      </c>
      <c r="AH27" s="494"/>
      <c r="AI27" s="494"/>
      <c r="AJ27" s="494"/>
      <c r="AK27" s="494"/>
      <c r="AL27" s="494"/>
      <c r="AM27" s="494"/>
      <c r="AN27" s="494"/>
      <c r="AO27" s="494"/>
      <c r="AP27" s="494"/>
      <c r="AQ27" s="493" t="s">
        <v>50</v>
      </c>
      <c r="AR27" s="303"/>
      <c r="AS27" s="303"/>
      <c r="AT27" s="303"/>
      <c r="AU27" s="303"/>
      <c r="AV27" s="303"/>
      <c r="AW27" s="303"/>
      <c r="AX27" s="303"/>
      <c r="AY27" s="303"/>
      <c r="AZ27" s="496"/>
      <c r="BA27" s="493" t="s">
        <v>51</v>
      </c>
      <c r="BB27" s="303"/>
      <c r="BC27" s="303"/>
      <c r="BD27" s="303"/>
      <c r="BE27" s="303"/>
      <c r="BF27" s="303"/>
      <c r="BG27" s="303"/>
      <c r="BH27" s="303"/>
      <c r="BI27" s="303"/>
      <c r="BJ27" s="496"/>
      <c r="BK27" s="493" t="s">
        <v>52</v>
      </c>
      <c r="BL27" s="303"/>
      <c r="BM27" s="303"/>
      <c r="BN27" s="303"/>
      <c r="BO27" s="303"/>
      <c r="BP27" s="303"/>
      <c r="BQ27" s="303"/>
      <c r="BR27" s="303"/>
      <c r="BS27" s="303"/>
      <c r="BT27" s="496"/>
      <c r="BU27" s="303" t="s">
        <v>53</v>
      </c>
      <c r="BV27" s="303"/>
      <c r="BW27" s="303"/>
      <c r="BX27" s="303"/>
      <c r="BY27" s="303"/>
      <c r="BZ27" s="303"/>
      <c r="CA27" s="303"/>
      <c r="CB27" s="303"/>
      <c r="CC27" s="303"/>
      <c r="CD27" s="304"/>
      <c r="CE27" s="303" t="s">
        <v>81</v>
      </c>
      <c r="CF27" s="303"/>
      <c r="CG27" s="303"/>
      <c r="CH27" s="303"/>
      <c r="CI27" s="303"/>
      <c r="CJ27" s="303"/>
      <c r="CK27" s="303"/>
      <c r="CL27" s="303"/>
      <c r="CM27" s="303"/>
      <c r="CN27" s="304"/>
      <c r="CO27" s="184" t="s">
        <v>81</v>
      </c>
      <c r="CP27" s="185"/>
      <c r="CQ27" s="303" t="s">
        <v>86</v>
      </c>
      <c r="CR27" s="303"/>
      <c r="CS27" s="303"/>
      <c r="CT27" s="303"/>
      <c r="CU27" s="303"/>
      <c r="CV27" s="303"/>
      <c r="CW27" s="303"/>
      <c r="CX27" s="303"/>
      <c r="CY27" s="303"/>
      <c r="CZ27" s="304"/>
      <c r="DA27" s="303" t="s">
        <v>87</v>
      </c>
      <c r="DB27" s="303"/>
      <c r="DC27" s="303"/>
      <c r="DD27" s="303"/>
      <c r="DE27" s="303"/>
      <c r="DF27" s="303"/>
      <c r="DG27" s="303"/>
      <c r="DH27" s="303"/>
      <c r="DI27" s="303"/>
      <c r="DJ27" s="304"/>
      <c r="DK27" s="303" t="s">
        <v>104</v>
      </c>
      <c r="DL27" s="303"/>
      <c r="DM27" s="303"/>
      <c r="DN27" s="303"/>
      <c r="DO27" s="303"/>
      <c r="DP27" s="303"/>
      <c r="DQ27" s="303"/>
      <c r="DR27" s="303"/>
      <c r="DS27" s="303"/>
      <c r="DT27" s="304"/>
      <c r="DU27" s="400" t="s">
        <v>112</v>
      </c>
      <c r="DV27" s="303"/>
      <c r="DW27" s="303"/>
      <c r="DX27" s="303"/>
      <c r="DY27" s="303"/>
      <c r="DZ27" s="303"/>
      <c r="EA27" s="303"/>
      <c r="EB27" s="303"/>
      <c r="EC27" s="303"/>
      <c r="ED27" s="304"/>
      <c r="EE27" s="303" t="s">
        <v>129</v>
      </c>
      <c r="EF27" s="303"/>
      <c r="EG27" s="303"/>
      <c r="EH27" s="303"/>
      <c r="EI27" s="303"/>
      <c r="EJ27" s="303"/>
      <c r="EK27" s="303"/>
      <c r="EL27" s="303"/>
      <c r="EM27" s="303"/>
      <c r="EN27" s="304"/>
      <c r="EO27" s="303" t="s">
        <v>126</v>
      </c>
      <c r="EP27" s="303"/>
      <c r="EQ27" s="303"/>
      <c r="ER27" s="303"/>
      <c r="ES27" s="303"/>
      <c r="ET27" s="303"/>
      <c r="EU27" s="303"/>
      <c r="EV27" s="303"/>
      <c r="EW27" s="303"/>
      <c r="EX27" s="304"/>
      <c r="EY27" s="303" t="s">
        <v>136</v>
      </c>
      <c r="EZ27" s="303"/>
      <c r="FA27" s="303"/>
      <c r="FB27" s="303"/>
      <c r="FC27" s="303"/>
      <c r="FD27" s="303"/>
      <c r="FE27" s="303"/>
      <c r="FF27" s="303"/>
      <c r="FG27" s="303"/>
      <c r="FH27" s="304"/>
    </row>
    <row r="28" spans="1:164" ht="16.5" customHeight="1" x14ac:dyDescent="0.2">
      <c r="A28" s="538"/>
      <c r="B28" s="359"/>
      <c r="C28" s="317" t="s">
        <v>31</v>
      </c>
      <c r="D28" s="12"/>
      <c r="E28" s="526" t="s">
        <v>35</v>
      </c>
      <c r="F28" s="12"/>
      <c r="G28" s="526" t="s">
        <v>33</v>
      </c>
      <c r="H28" s="12"/>
      <c r="I28" s="526" t="s">
        <v>34</v>
      </c>
      <c r="J28" s="13"/>
      <c r="K28" s="539" t="s">
        <v>54</v>
      </c>
      <c r="L28" s="14"/>
      <c r="M28" s="317" t="s">
        <v>31</v>
      </c>
      <c r="N28" s="12"/>
      <c r="O28" s="526" t="s">
        <v>35</v>
      </c>
      <c r="P28" s="12"/>
      <c r="Q28" s="526" t="s">
        <v>33</v>
      </c>
      <c r="R28" s="12"/>
      <c r="S28" s="526" t="s">
        <v>34</v>
      </c>
      <c r="T28" s="13"/>
      <c r="U28" s="539" t="s">
        <v>55</v>
      </c>
      <c r="V28" s="14"/>
      <c r="W28" s="317" t="s">
        <v>31</v>
      </c>
      <c r="X28" s="12"/>
      <c r="Y28" s="526" t="s">
        <v>35</v>
      </c>
      <c r="Z28" s="12"/>
      <c r="AA28" s="526" t="s">
        <v>33</v>
      </c>
      <c r="AB28" s="12"/>
      <c r="AC28" s="526" t="s">
        <v>34</v>
      </c>
      <c r="AD28" s="13"/>
      <c r="AE28" s="539" t="s">
        <v>56</v>
      </c>
      <c r="AF28" s="14"/>
      <c r="AG28" s="317" t="s">
        <v>31</v>
      </c>
      <c r="AH28" s="12"/>
      <c r="AI28" s="526" t="s">
        <v>35</v>
      </c>
      <c r="AJ28" s="12"/>
      <c r="AK28" s="526" t="s">
        <v>33</v>
      </c>
      <c r="AL28" s="12"/>
      <c r="AM28" s="526" t="s">
        <v>34</v>
      </c>
      <c r="AN28" s="13"/>
      <c r="AO28" s="539" t="s">
        <v>57</v>
      </c>
      <c r="AP28" s="14"/>
      <c r="AQ28" s="317" t="s">
        <v>31</v>
      </c>
      <c r="AR28" s="12"/>
      <c r="AS28" s="526" t="s">
        <v>35</v>
      </c>
      <c r="AT28" s="12"/>
      <c r="AU28" s="526" t="s">
        <v>33</v>
      </c>
      <c r="AV28" s="12"/>
      <c r="AW28" s="526" t="s">
        <v>34</v>
      </c>
      <c r="AX28" s="14"/>
      <c r="AY28" s="317" t="s">
        <v>58</v>
      </c>
      <c r="AZ28" s="14"/>
      <c r="BA28" s="358" t="s">
        <v>31</v>
      </c>
      <c r="BB28" s="15"/>
      <c r="BC28" s="309" t="s">
        <v>35</v>
      </c>
      <c r="BD28" s="15"/>
      <c r="BE28" s="309" t="s">
        <v>33</v>
      </c>
      <c r="BF28" s="15"/>
      <c r="BG28" s="526" t="s">
        <v>34</v>
      </c>
      <c r="BH28" s="14"/>
      <c r="BI28" s="317" t="s">
        <v>59</v>
      </c>
      <c r="BJ28" s="17"/>
      <c r="BK28" s="358" t="s">
        <v>39</v>
      </c>
      <c r="BL28" s="15"/>
      <c r="BM28" s="309" t="s">
        <v>35</v>
      </c>
      <c r="BN28" s="15"/>
      <c r="BO28" s="307" t="s">
        <v>33</v>
      </c>
      <c r="BP28" s="18"/>
      <c r="BQ28" s="305" t="s">
        <v>34</v>
      </c>
      <c r="BR28" s="15"/>
      <c r="BS28" s="317" t="s">
        <v>60</v>
      </c>
      <c r="BT28" s="17"/>
      <c r="BU28" s="305" t="s">
        <v>39</v>
      </c>
      <c r="BV28" s="15"/>
      <c r="BW28" s="309" t="s">
        <v>35</v>
      </c>
      <c r="BX28" s="15"/>
      <c r="BY28" s="307" t="s">
        <v>33</v>
      </c>
      <c r="BZ28" s="18"/>
      <c r="CA28" s="305" t="s">
        <v>34</v>
      </c>
      <c r="CB28" s="15"/>
      <c r="CC28" s="533" t="s">
        <v>61</v>
      </c>
      <c r="CD28" s="20"/>
      <c r="CE28" s="305" t="s">
        <v>39</v>
      </c>
      <c r="CF28" s="15"/>
      <c r="CG28" s="309" t="s">
        <v>35</v>
      </c>
      <c r="CH28" s="15"/>
      <c r="CI28" s="307" t="s">
        <v>33</v>
      </c>
      <c r="CJ28" s="18"/>
      <c r="CK28" s="305" t="s">
        <v>34</v>
      </c>
      <c r="CL28" s="15"/>
      <c r="CM28" s="533" t="s">
        <v>80</v>
      </c>
      <c r="CN28" s="20"/>
      <c r="CO28" s="533" t="s">
        <v>80</v>
      </c>
      <c r="CP28" s="20"/>
      <c r="CQ28" s="305" t="s">
        <v>39</v>
      </c>
      <c r="CR28" s="15"/>
      <c r="CS28" s="309" t="s">
        <v>32</v>
      </c>
      <c r="CT28" s="15"/>
      <c r="CU28" s="307" t="s">
        <v>33</v>
      </c>
      <c r="CV28" s="18"/>
      <c r="CW28" s="305" t="s">
        <v>34</v>
      </c>
      <c r="CX28" s="15"/>
      <c r="CY28" s="533" t="s">
        <v>89</v>
      </c>
      <c r="CZ28" s="20"/>
      <c r="DA28" s="305" t="s">
        <v>39</v>
      </c>
      <c r="DB28" s="15"/>
      <c r="DC28" s="309" t="s">
        <v>32</v>
      </c>
      <c r="DD28" s="15"/>
      <c r="DE28" s="307" t="s">
        <v>33</v>
      </c>
      <c r="DF28" s="18"/>
      <c r="DG28" s="305" t="s">
        <v>34</v>
      </c>
      <c r="DH28" s="15"/>
      <c r="DI28" s="533" t="s">
        <v>93</v>
      </c>
      <c r="DJ28" s="20"/>
      <c r="DK28" s="305" t="s">
        <v>39</v>
      </c>
      <c r="DL28" s="15"/>
      <c r="DM28" s="309" t="s">
        <v>32</v>
      </c>
      <c r="DN28" s="15"/>
      <c r="DO28" s="307" t="s">
        <v>33</v>
      </c>
      <c r="DP28" s="18"/>
      <c r="DQ28" s="305" t="s">
        <v>34</v>
      </c>
      <c r="DR28" s="14"/>
      <c r="DS28" s="311" t="s">
        <v>111</v>
      </c>
      <c r="DT28" s="234"/>
      <c r="DU28" s="313" t="s">
        <v>39</v>
      </c>
      <c r="DV28" s="15"/>
      <c r="DW28" s="315" t="s">
        <v>32</v>
      </c>
      <c r="DX28" s="15"/>
      <c r="DY28" s="315" t="s">
        <v>33</v>
      </c>
      <c r="DZ28" s="18"/>
      <c r="EA28" s="315" t="s">
        <v>34</v>
      </c>
      <c r="EB28" s="14"/>
      <c r="EC28" s="317" t="s">
        <v>113</v>
      </c>
      <c r="ED28" s="234"/>
      <c r="EE28" s="313" t="s">
        <v>39</v>
      </c>
      <c r="EF28" s="15"/>
      <c r="EG28" s="315" t="s">
        <v>32</v>
      </c>
      <c r="EH28" s="15"/>
      <c r="EI28" s="315" t="s">
        <v>33</v>
      </c>
      <c r="EJ28" s="18"/>
      <c r="EK28" s="315" t="s">
        <v>34</v>
      </c>
      <c r="EL28" s="14"/>
      <c r="EM28" s="317" t="s">
        <v>113</v>
      </c>
      <c r="EN28" s="234"/>
      <c r="EO28" s="313" t="s">
        <v>39</v>
      </c>
      <c r="EP28" s="15"/>
      <c r="EQ28" s="315" t="s">
        <v>32</v>
      </c>
      <c r="ER28" s="15"/>
      <c r="ES28" s="315" t="s">
        <v>33</v>
      </c>
      <c r="ET28" s="18"/>
      <c r="EU28" s="315" t="s">
        <v>34</v>
      </c>
      <c r="EV28" s="14"/>
      <c r="EW28" s="311" t="s">
        <v>127</v>
      </c>
      <c r="EX28" s="234"/>
      <c r="EY28" s="313" t="s">
        <v>39</v>
      </c>
      <c r="EZ28" s="15"/>
      <c r="FA28" s="315" t="s">
        <v>32</v>
      </c>
      <c r="FB28" s="15"/>
      <c r="FC28" s="315" t="s">
        <v>33</v>
      </c>
      <c r="FD28" s="18"/>
      <c r="FE28" s="315" t="s">
        <v>34</v>
      </c>
      <c r="FF28" s="14"/>
      <c r="FG28" s="311" t="s">
        <v>137</v>
      </c>
      <c r="FH28" s="234"/>
    </row>
    <row r="29" spans="1:164" ht="16.5" thickBot="1" x14ac:dyDescent="0.25">
      <c r="A29" s="401"/>
      <c r="B29" s="306"/>
      <c r="C29" s="360"/>
      <c r="D29" s="21" t="s">
        <v>1</v>
      </c>
      <c r="E29" s="310"/>
      <c r="F29" s="22" t="s">
        <v>1</v>
      </c>
      <c r="G29" s="310"/>
      <c r="H29" s="22" t="s">
        <v>1</v>
      </c>
      <c r="I29" s="310"/>
      <c r="J29" s="22" t="s">
        <v>1</v>
      </c>
      <c r="K29" s="360"/>
      <c r="L29" s="24" t="s">
        <v>1</v>
      </c>
      <c r="M29" s="360"/>
      <c r="N29" s="21" t="s">
        <v>1</v>
      </c>
      <c r="O29" s="310"/>
      <c r="P29" s="22" t="s">
        <v>1</v>
      </c>
      <c r="Q29" s="310"/>
      <c r="R29" s="22" t="s">
        <v>1</v>
      </c>
      <c r="S29" s="310"/>
      <c r="T29" s="22" t="s">
        <v>1</v>
      </c>
      <c r="U29" s="360"/>
      <c r="V29" s="24" t="s">
        <v>1</v>
      </c>
      <c r="W29" s="360"/>
      <c r="X29" s="21" t="s">
        <v>1</v>
      </c>
      <c r="Y29" s="310"/>
      <c r="Z29" s="22" t="s">
        <v>3</v>
      </c>
      <c r="AA29" s="310"/>
      <c r="AB29" s="22" t="s">
        <v>1</v>
      </c>
      <c r="AC29" s="310"/>
      <c r="AD29" s="22" t="s">
        <v>1</v>
      </c>
      <c r="AE29" s="360"/>
      <c r="AF29" s="23" t="s">
        <v>2</v>
      </c>
      <c r="AG29" s="360"/>
      <c r="AH29" s="24" t="s">
        <v>1</v>
      </c>
      <c r="AI29" s="310"/>
      <c r="AJ29" s="22" t="s">
        <v>3</v>
      </c>
      <c r="AK29" s="310"/>
      <c r="AL29" s="22" t="s">
        <v>1</v>
      </c>
      <c r="AM29" s="310"/>
      <c r="AN29" s="22" t="s">
        <v>1</v>
      </c>
      <c r="AO29" s="360"/>
      <c r="AP29" s="24" t="s">
        <v>1</v>
      </c>
      <c r="AQ29" s="360"/>
      <c r="AR29" s="21" t="s">
        <v>1</v>
      </c>
      <c r="AS29" s="310"/>
      <c r="AT29" s="22" t="s">
        <v>1</v>
      </c>
      <c r="AU29" s="310"/>
      <c r="AV29" s="22" t="s">
        <v>1</v>
      </c>
      <c r="AW29" s="310"/>
      <c r="AX29" s="22" t="s">
        <v>1</v>
      </c>
      <c r="AY29" s="360"/>
      <c r="AZ29" s="23" t="s">
        <v>1</v>
      </c>
      <c r="BA29" s="360"/>
      <c r="BB29" s="21" t="s">
        <v>1</v>
      </c>
      <c r="BC29" s="310"/>
      <c r="BD29" s="22" t="s">
        <v>1</v>
      </c>
      <c r="BE29" s="310"/>
      <c r="BF29" s="22" t="s">
        <v>1</v>
      </c>
      <c r="BG29" s="310"/>
      <c r="BH29" s="23" t="s">
        <v>1</v>
      </c>
      <c r="BI29" s="527"/>
      <c r="BJ29" s="109" t="s">
        <v>21</v>
      </c>
      <c r="BK29" s="360"/>
      <c r="BL29" s="21" t="s">
        <v>23</v>
      </c>
      <c r="BM29" s="310"/>
      <c r="BN29" s="22" t="s">
        <v>1</v>
      </c>
      <c r="BO29" s="316"/>
      <c r="BP29" s="26" t="s">
        <v>1</v>
      </c>
      <c r="BQ29" s="306"/>
      <c r="BR29" s="22" t="s">
        <v>1</v>
      </c>
      <c r="BS29" s="527"/>
      <c r="BT29" s="109" t="s">
        <v>1</v>
      </c>
      <c r="BU29" s="306"/>
      <c r="BV29" s="21" t="s">
        <v>1</v>
      </c>
      <c r="BW29" s="310"/>
      <c r="BX29" s="22" t="s">
        <v>1</v>
      </c>
      <c r="BY29" s="316"/>
      <c r="BZ29" s="26" t="s">
        <v>1</v>
      </c>
      <c r="CA29" s="306"/>
      <c r="CB29" s="22" t="s">
        <v>1</v>
      </c>
      <c r="CC29" s="318"/>
      <c r="CD29" s="110" t="s">
        <v>1</v>
      </c>
      <c r="CE29" s="306"/>
      <c r="CF29" s="21" t="s">
        <v>1</v>
      </c>
      <c r="CG29" s="310"/>
      <c r="CH29" s="22" t="s">
        <v>1</v>
      </c>
      <c r="CI29" s="316"/>
      <c r="CJ29" s="26" t="s">
        <v>1</v>
      </c>
      <c r="CK29" s="306"/>
      <c r="CL29" s="22" t="s">
        <v>1</v>
      </c>
      <c r="CM29" s="318"/>
      <c r="CN29" s="110" t="s">
        <v>1</v>
      </c>
      <c r="CO29" s="318"/>
      <c r="CP29" s="110" t="s">
        <v>1</v>
      </c>
      <c r="CQ29" s="306"/>
      <c r="CR29" s="183" t="s">
        <v>1</v>
      </c>
      <c r="CS29" s="310"/>
      <c r="CT29" s="22" t="s">
        <v>1</v>
      </c>
      <c r="CU29" s="316"/>
      <c r="CV29" s="26" t="s">
        <v>1</v>
      </c>
      <c r="CW29" s="306"/>
      <c r="CX29" s="22" t="s">
        <v>1</v>
      </c>
      <c r="CY29" s="318"/>
      <c r="CZ29" s="110" t="s">
        <v>1</v>
      </c>
      <c r="DA29" s="306"/>
      <c r="DB29" s="183" t="s">
        <v>1</v>
      </c>
      <c r="DC29" s="310"/>
      <c r="DD29" s="22" t="s">
        <v>1</v>
      </c>
      <c r="DE29" s="316"/>
      <c r="DF29" s="26" t="s">
        <v>1</v>
      </c>
      <c r="DG29" s="306"/>
      <c r="DH29" s="22" t="s">
        <v>1</v>
      </c>
      <c r="DI29" s="318"/>
      <c r="DJ29" s="110" t="s">
        <v>1</v>
      </c>
      <c r="DK29" s="306"/>
      <c r="DL29" s="196" t="s">
        <v>1</v>
      </c>
      <c r="DM29" s="310"/>
      <c r="DN29" s="196" t="s">
        <v>1</v>
      </c>
      <c r="DO29" s="316"/>
      <c r="DP29" s="26" t="s">
        <v>1</v>
      </c>
      <c r="DQ29" s="306"/>
      <c r="DR29" s="23" t="s">
        <v>1</v>
      </c>
      <c r="DS29" s="312"/>
      <c r="DT29" s="27" t="s">
        <v>1</v>
      </c>
      <c r="DU29" s="314"/>
      <c r="DV29" s="253" t="s">
        <v>1</v>
      </c>
      <c r="DW29" s="316"/>
      <c r="DX29" s="22" t="s">
        <v>1</v>
      </c>
      <c r="DY29" s="316"/>
      <c r="DZ29" s="26" t="s">
        <v>1</v>
      </c>
      <c r="EA29" s="316"/>
      <c r="EB29" s="23" t="s">
        <v>1</v>
      </c>
      <c r="EC29" s="527"/>
      <c r="ED29" s="27" t="s">
        <v>1</v>
      </c>
      <c r="EE29" s="314"/>
      <c r="EF29" s="257" t="s">
        <v>1</v>
      </c>
      <c r="EG29" s="316"/>
      <c r="EH29" s="22" t="s">
        <v>1</v>
      </c>
      <c r="EI29" s="316"/>
      <c r="EJ29" s="26" t="s">
        <v>1</v>
      </c>
      <c r="EK29" s="316"/>
      <c r="EL29" s="23" t="s">
        <v>1</v>
      </c>
      <c r="EM29" s="318"/>
      <c r="EN29" s="110" t="s">
        <v>1</v>
      </c>
      <c r="EO29" s="314"/>
      <c r="EP29" s="256" t="s">
        <v>1</v>
      </c>
      <c r="EQ29" s="316"/>
      <c r="ER29" s="22" t="s">
        <v>1</v>
      </c>
      <c r="ES29" s="316"/>
      <c r="ET29" s="26" t="s">
        <v>1</v>
      </c>
      <c r="EU29" s="316"/>
      <c r="EV29" s="23" t="s">
        <v>1</v>
      </c>
      <c r="EW29" s="312"/>
      <c r="EX29" s="27" t="s">
        <v>1</v>
      </c>
      <c r="EY29" s="314"/>
      <c r="EZ29" s="269" t="s">
        <v>1</v>
      </c>
      <c r="FA29" s="316"/>
      <c r="FB29" s="22" t="s">
        <v>1</v>
      </c>
      <c r="FC29" s="316"/>
      <c r="FD29" s="26" t="s">
        <v>1</v>
      </c>
      <c r="FE29" s="316"/>
      <c r="FF29" s="23" t="s">
        <v>1</v>
      </c>
      <c r="FG29" s="312"/>
      <c r="FH29" s="27" t="s">
        <v>1</v>
      </c>
    </row>
    <row r="30" spans="1:164" ht="16" x14ac:dyDescent="0.2">
      <c r="A30" s="72" t="s">
        <v>109</v>
      </c>
      <c r="B30" s="158" t="s">
        <v>14</v>
      </c>
      <c r="C30" s="29">
        <v>11588</v>
      </c>
      <c r="D30" s="30">
        <v>1</v>
      </c>
      <c r="E30" s="31">
        <v>15848</v>
      </c>
      <c r="F30" s="30">
        <v>1</v>
      </c>
      <c r="G30" s="31">
        <v>8078</v>
      </c>
      <c r="H30" s="30">
        <v>1</v>
      </c>
      <c r="I30" s="31">
        <v>20118</v>
      </c>
      <c r="J30" s="111">
        <v>1</v>
      </c>
      <c r="K30" s="33">
        <v>55632</v>
      </c>
      <c r="L30" s="112">
        <v>1</v>
      </c>
      <c r="M30" s="113">
        <v>10625</v>
      </c>
      <c r="N30" s="30">
        <v>1</v>
      </c>
      <c r="O30" s="31">
        <v>9983</v>
      </c>
      <c r="P30" s="30">
        <v>1</v>
      </c>
      <c r="Q30" s="31">
        <v>5294</v>
      </c>
      <c r="R30" s="30">
        <v>1</v>
      </c>
      <c r="S30" s="31">
        <v>8421</v>
      </c>
      <c r="T30" s="111">
        <v>1</v>
      </c>
      <c r="U30" s="114">
        <v>34323</v>
      </c>
      <c r="V30" s="115">
        <v>1</v>
      </c>
      <c r="W30" s="116">
        <v>4820</v>
      </c>
      <c r="X30" s="117">
        <v>1</v>
      </c>
      <c r="Y30" s="118">
        <v>9302</v>
      </c>
      <c r="Z30" s="119">
        <v>1</v>
      </c>
      <c r="AA30" s="118">
        <v>7433</v>
      </c>
      <c r="AB30" s="119">
        <v>1</v>
      </c>
      <c r="AC30" s="118">
        <v>11144</v>
      </c>
      <c r="AD30" s="119">
        <v>1</v>
      </c>
      <c r="AE30" s="120">
        <v>32699</v>
      </c>
      <c r="AF30" s="117">
        <v>1</v>
      </c>
      <c r="AG30" s="116">
        <v>7977</v>
      </c>
      <c r="AH30" s="117">
        <v>1</v>
      </c>
      <c r="AI30" s="121">
        <v>8493</v>
      </c>
      <c r="AJ30" s="122">
        <v>1</v>
      </c>
      <c r="AK30" s="121">
        <v>7390</v>
      </c>
      <c r="AL30" s="122">
        <v>1</v>
      </c>
      <c r="AM30" s="121">
        <v>14101</v>
      </c>
      <c r="AN30" s="122">
        <v>1</v>
      </c>
      <c r="AO30" s="120">
        <v>37961</v>
      </c>
      <c r="AP30" s="123">
        <v>1</v>
      </c>
      <c r="AQ30" s="124">
        <v>7199</v>
      </c>
      <c r="AR30" s="123">
        <v>1</v>
      </c>
      <c r="AS30" s="125">
        <v>7430</v>
      </c>
      <c r="AT30" s="122">
        <v>1</v>
      </c>
      <c r="AU30" s="125">
        <v>5935</v>
      </c>
      <c r="AV30" s="122">
        <v>1</v>
      </c>
      <c r="AW30" s="125">
        <v>7545</v>
      </c>
      <c r="AX30" s="122">
        <v>1</v>
      </c>
      <c r="AY30" s="120">
        <v>28109</v>
      </c>
      <c r="AZ30" s="123">
        <v>1</v>
      </c>
      <c r="BA30" s="116">
        <v>8200</v>
      </c>
      <c r="BB30" s="126">
        <v>1</v>
      </c>
      <c r="BC30" s="46">
        <v>9032</v>
      </c>
      <c r="BD30" s="45">
        <v>1</v>
      </c>
      <c r="BE30" s="44">
        <v>9024</v>
      </c>
      <c r="BF30" s="42">
        <v>1</v>
      </c>
      <c r="BG30" s="127">
        <v>11554</v>
      </c>
      <c r="BH30" s="48">
        <v>1</v>
      </c>
      <c r="BI30" s="128">
        <v>37810</v>
      </c>
      <c r="BJ30" s="48">
        <v>1</v>
      </c>
      <c r="BK30" s="171">
        <v>9391</v>
      </c>
      <c r="BL30" s="39">
        <v>1</v>
      </c>
      <c r="BM30" s="46">
        <v>8029</v>
      </c>
      <c r="BN30" s="45">
        <v>1</v>
      </c>
      <c r="BO30" s="51">
        <v>10366</v>
      </c>
      <c r="BP30" s="69">
        <v>1</v>
      </c>
      <c r="BQ30" s="168">
        <v>19957</v>
      </c>
      <c r="BR30" s="39">
        <v>1</v>
      </c>
      <c r="BS30" s="128">
        <v>47743</v>
      </c>
      <c r="BT30" s="48">
        <v>1</v>
      </c>
      <c r="BU30" s="168">
        <v>16247</v>
      </c>
      <c r="BV30" s="39">
        <v>1</v>
      </c>
      <c r="BW30" s="46">
        <v>15541</v>
      </c>
      <c r="BX30" s="45">
        <v>1</v>
      </c>
      <c r="BY30" s="51">
        <v>16757</v>
      </c>
      <c r="BZ30" s="69">
        <v>1</v>
      </c>
      <c r="CA30" s="54">
        <v>15900</v>
      </c>
      <c r="CB30" s="39">
        <v>1</v>
      </c>
      <c r="CC30" s="128">
        <v>64445</v>
      </c>
      <c r="CD30" s="129">
        <v>1</v>
      </c>
      <c r="CE30" s="168">
        <v>17690</v>
      </c>
      <c r="CF30" s="39">
        <f>+CE30/CE$30</f>
        <v>1</v>
      </c>
      <c r="CG30" s="51">
        <v>10736</v>
      </c>
      <c r="CH30" s="39">
        <f>+CG30/CG$30</f>
        <v>1</v>
      </c>
      <c r="CI30" s="52">
        <v>12447</v>
      </c>
      <c r="CJ30" s="39">
        <f>+CI30/CI$30</f>
        <v>1</v>
      </c>
      <c r="CK30" s="47">
        <v>8474</v>
      </c>
      <c r="CL30" s="48">
        <f>+CK30/CK$30</f>
        <v>1</v>
      </c>
      <c r="CM30" s="49">
        <f>+CE30+CG30+CI30+CK30</f>
        <v>49347</v>
      </c>
      <c r="CN30" s="55">
        <f>+CM30/CM$30</f>
        <v>1</v>
      </c>
      <c r="CO30" s="49">
        <v>60683</v>
      </c>
      <c r="CP30" s="55">
        <f>+CO30/CO$30</f>
        <v>1</v>
      </c>
      <c r="CQ30" s="168">
        <v>15825</v>
      </c>
      <c r="CR30" s="39">
        <f>+CQ30/CQ$30</f>
        <v>1</v>
      </c>
      <c r="CS30" s="51">
        <v>14787</v>
      </c>
      <c r="CT30" s="39">
        <f>+CS30/CS$30</f>
        <v>1</v>
      </c>
      <c r="CU30" s="52">
        <v>15069</v>
      </c>
      <c r="CV30" s="39">
        <f>+CU30/CU$30</f>
        <v>1</v>
      </c>
      <c r="CW30" s="47">
        <v>19574</v>
      </c>
      <c r="CX30" s="48">
        <f>+CW30/CW$30</f>
        <v>1</v>
      </c>
      <c r="CY30" s="49">
        <f>+CQ30+CS30+CU30+CW30</f>
        <v>65255</v>
      </c>
      <c r="CZ30" s="55">
        <f>+CY30/CY$30</f>
        <v>1</v>
      </c>
      <c r="DA30" s="168">
        <v>16178</v>
      </c>
      <c r="DB30" s="39">
        <f>+DA30/DA$30</f>
        <v>1</v>
      </c>
      <c r="DC30" s="51">
        <v>14901</v>
      </c>
      <c r="DD30" s="39">
        <f>+DC30/DC$30</f>
        <v>1</v>
      </c>
      <c r="DE30" s="52">
        <v>14208</v>
      </c>
      <c r="DF30" s="39">
        <f>+DE30/DE$30</f>
        <v>1</v>
      </c>
      <c r="DG30" s="47">
        <v>21543</v>
      </c>
      <c r="DH30" s="48">
        <f>+DG30/DG$30</f>
        <v>1</v>
      </c>
      <c r="DI30" s="49">
        <f>+DA30+DC30+DE30+DG30</f>
        <v>66830</v>
      </c>
      <c r="DJ30" s="55">
        <f t="shared" ref="DJ30:DJ36" si="28">+DI30/DI$30</f>
        <v>1</v>
      </c>
      <c r="DK30" s="245" t="s">
        <v>119</v>
      </c>
      <c r="DL30" s="246" t="s">
        <v>119</v>
      </c>
      <c r="DM30" s="200" t="s">
        <v>119</v>
      </c>
      <c r="DN30" s="246" t="s">
        <v>119</v>
      </c>
      <c r="DO30" s="200">
        <v>16371</v>
      </c>
      <c r="DP30" s="43">
        <f>+DO30/DO$30</f>
        <v>1</v>
      </c>
      <c r="DQ30" s="200">
        <v>26956</v>
      </c>
      <c r="DR30" s="50">
        <f>+DQ30/DQ$30</f>
        <v>1</v>
      </c>
      <c r="DS30" s="149">
        <v>74673</v>
      </c>
      <c r="DT30" s="50">
        <f>+DS30/DS$30</f>
        <v>1</v>
      </c>
      <c r="DU30" s="245">
        <v>14916</v>
      </c>
      <c r="DV30" s="50">
        <f>+DU30/DU$30</f>
        <v>1</v>
      </c>
      <c r="DW30" s="200">
        <v>16673</v>
      </c>
      <c r="DX30" s="50">
        <f>+DW30/DW$30</f>
        <v>1</v>
      </c>
      <c r="DY30" s="200">
        <v>24532</v>
      </c>
      <c r="DZ30" s="50">
        <f>+DY30/DY$30</f>
        <v>1</v>
      </c>
      <c r="EA30" s="200">
        <v>42814</v>
      </c>
      <c r="EB30" s="50">
        <f>+EA30/EA$30</f>
        <v>1</v>
      </c>
      <c r="EC30" s="152">
        <v>98935</v>
      </c>
      <c r="ED30" s="55">
        <f>+EC30/EC$30</f>
        <v>1</v>
      </c>
      <c r="EE30" s="245">
        <v>14916</v>
      </c>
      <c r="EF30" s="43">
        <f>+EE30/EE$30</f>
        <v>1</v>
      </c>
      <c r="EG30" s="200">
        <v>16673</v>
      </c>
      <c r="EH30" s="43">
        <f>+EG30/EG$30</f>
        <v>1</v>
      </c>
      <c r="EI30" s="200">
        <v>24532</v>
      </c>
      <c r="EJ30" s="50">
        <f>+EI30/EI$30</f>
        <v>1</v>
      </c>
      <c r="EK30" s="200">
        <v>42814</v>
      </c>
      <c r="EL30" s="50">
        <f>+EK30/EK$30</f>
        <v>1</v>
      </c>
      <c r="EM30" s="152">
        <v>98935</v>
      </c>
      <c r="EN30" s="55">
        <f>+EM30/EM$30</f>
        <v>1</v>
      </c>
      <c r="EO30" s="245">
        <v>15721</v>
      </c>
      <c r="EP30" s="43">
        <f>+EO30/EO$30</f>
        <v>1</v>
      </c>
      <c r="EQ30" s="289">
        <v>16283</v>
      </c>
      <c r="ER30" s="246">
        <v>1</v>
      </c>
      <c r="ES30" s="289">
        <v>17074</v>
      </c>
      <c r="ET30" s="246">
        <v>1</v>
      </c>
      <c r="EU30" s="289">
        <v>17115</v>
      </c>
      <c r="EV30" s="267">
        <v>1</v>
      </c>
      <c r="EW30" s="49">
        <v>66193</v>
      </c>
      <c r="EX30" s="266">
        <v>1</v>
      </c>
      <c r="EY30" s="245">
        <v>11429</v>
      </c>
      <c r="EZ30" s="43">
        <f>+EY30/EY$30</f>
        <v>1</v>
      </c>
      <c r="FA30" s="289">
        <v>18066</v>
      </c>
      <c r="FB30" s="246">
        <v>1</v>
      </c>
      <c r="FC30" s="200">
        <v>19409</v>
      </c>
      <c r="FD30" s="246">
        <v>1</v>
      </c>
      <c r="FE30" s="200">
        <v>23119</v>
      </c>
      <c r="FF30" s="267">
        <v>1</v>
      </c>
      <c r="FG30" s="149">
        <v>72023</v>
      </c>
      <c r="FH30" s="266">
        <v>1</v>
      </c>
    </row>
    <row r="31" spans="1:164" ht="16" x14ac:dyDescent="0.2">
      <c r="A31" s="28" t="s">
        <v>40</v>
      </c>
      <c r="B31" s="182" t="s">
        <v>12</v>
      </c>
      <c r="C31" s="29">
        <v>6318</v>
      </c>
      <c r="D31" s="56">
        <v>0.54500000000000004</v>
      </c>
      <c r="E31" s="57">
        <v>4820</v>
      </c>
      <c r="F31" s="56">
        <v>0.30399999999999999</v>
      </c>
      <c r="G31" s="57">
        <v>3901</v>
      </c>
      <c r="H31" s="56">
        <v>0.48199999999999998</v>
      </c>
      <c r="I31" s="57">
        <v>6935</v>
      </c>
      <c r="J31" s="130">
        <v>0.34399999999999997</v>
      </c>
      <c r="K31" s="58">
        <v>21974</v>
      </c>
      <c r="L31" s="131">
        <v>0.39400000000000002</v>
      </c>
      <c r="M31" s="132">
        <v>4047</v>
      </c>
      <c r="N31" s="56">
        <v>0.38100000000000001</v>
      </c>
      <c r="O31" s="57">
        <v>3940</v>
      </c>
      <c r="P31" s="56">
        <v>0.39400000000000002</v>
      </c>
      <c r="Q31" s="57">
        <v>2575</v>
      </c>
      <c r="R31" s="56">
        <v>0.48599999999999999</v>
      </c>
      <c r="S31" s="57">
        <v>3825</v>
      </c>
      <c r="T31" s="130">
        <v>0.45400000000000001</v>
      </c>
      <c r="U31" s="58">
        <v>14387</v>
      </c>
      <c r="V31" s="32">
        <v>0.41899999999999998</v>
      </c>
      <c r="W31" s="36">
        <v>2692</v>
      </c>
      <c r="X31" s="59">
        <v>0.55900000000000005</v>
      </c>
      <c r="Y31" s="60">
        <v>5055</v>
      </c>
      <c r="Z31" s="45">
        <v>0.54300000000000004</v>
      </c>
      <c r="AA31" s="60">
        <v>3869</v>
      </c>
      <c r="AB31" s="45">
        <v>0.52</v>
      </c>
      <c r="AC31" s="60">
        <v>3909</v>
      </c>
      <c r="AD31" s="45">
        <v>0.35099999999999998</v>
      </c>
      <c r="AE31" s="61">
        <v>15525</v>
      </c>
      <c r="AF31" s="59">
        <v>0.47399999999999998</v>
      </c>
      <c r="AG31" s="36">
        <v>3346</v>
      </c>
      <c r="AH31" s="59">
        <v>0.41899999999999998</v>
      </c>
      <c r="AI31" s="60">
        <v>3626</v>
      </c>
      <c r="AJ31" s="62">
        <v>0.42699999999999999</v>
      </c>
      <c r="AK31" s="60">
        <v>3250</v>
      </c>
      <c r="AL31" s="62">
        <v>0.44</v>
      </c>
      <c r="AM31" s="60">
        <v>5366</v>
      </c>
      <c r="AN31" s="62">
        <v>0.38100000000000001</v>
      </c>
      <c r="AO31" s="61">
        <v>15588</v>
      </c>
      <c r="AP31" s="63">
        <v>0.41099999999999998</v>
      </c>
      <c r="AQ31" s="61">
        <v>4107</v>
      </c>
      <c r="AR31" s="63">
        <v>0.56999999999999995</v>
      </c>
      <c r="AS31" s="64">
        <v>4638</v>
      </c>
      <c r="AT31" s="62">
        <v>0.624</v>
      </c>
      <c r="AU31" s="64">
        <v>3627</v>
      </c>
      <c r="AV31" s="45">
        <v>0.61099999999999999</v>
      </c>
      <c r="AW31" s="64">
        <v>4775</v>
      </c>
      <c r="AX31" s="62">
        <v>0.63200000000000001</v>
      </c>
      <c r="AY31" s="61">
        <v>17147</v>
      </c>
      <c r="AZ31" s="63">
        <v>0.61</v>
      </c>
      <c r="BA31" s="36">
        <v>6164</v>
      </c>
      <c r="BB31" s="45">
        <v>0.752</v>
      </c>
      <c r="BC31" s="46">
        <v>6659</v>
      </c>
      <c r="BD31" s="45">
        <v>0.74</v>
      </c>
      <c r="BE31" s="64">
        <v>5855</v>
      </c>
      <c r="BF31" s="45">
        <v>0.65</v>
      </c>
      <c r="BG31" s="133">
        <v>8041</v>
      </c>
      <c r="BH31" s="66">
        <f>BG31/BG30</f>
        <v>0.69594945473429115</v>
      </c>
      <c r="BI31" s="36">
        <v>26719</v>
      </c>
      <c r="BJ31" s="66">
        <f>BI31/BI30</f>
        <v>0.70666490346469191</v>
      </c>
      <c r="BK31" s="174">
        <v>6972</v>
      </c>
      <c r="BL31" s="45">
        <v>0.74</v>
      </c>
      <c r="BM31" s="46">
        <v>5476</v>
      </c>
      <c r="BN31" s="45">
        <v>0.68</v>
      </c>
      <c r="BO31" s="51">
        <v>7688</v>
      </c>
      <c r="BP31" s="69">
        <v>0.74</v>
      </c>
      <c r="BQ31" s="169">
        <v>16665</v>
      </c>
      <c r="BR31" s="45">
        <v>0.84</v>
      </c>
      <c r="BS31" s="36">
        <v>36801</v>
      </c>
      <c r="BT31" s="66">
        <v>0.77</v>
      </c>
      <c r="BU31" s="169">
        <v>12629</v>
      </c>
      <c r="BV31" s="45">
        <v>0.78</v>
      </c>
      <c r="BW31" s="46">
        <v>9695</v>
      </c>
      <c r="BX31" s="45">
        <v>0.62</v>
      </c>
      <c r="BY31" s="51">
        <v>13694</v>
      </c>
      <c r="BZ31" s="69">
        <v>0.82</v>
      </c>
      <c r="CA31" s="70">
        <v>10412</v>
      </c>
      <c r="CB31" s="45">
        <v>0.65</v>
      </c>
      <c r="CC31" s="36">
        <v>46430</v>
      </c>
      <c r="CD31" s="134">
        <v>0.72</v>
      </c>
      <c r="CE31" s="169">
        <v>13409</v>
      </c>
      <c r="CF31" s="45">
        <f>+CE31/CE$30</f>
        <v>0.75799886941775019</v>
      </c>
      <c r="CG31" s="51">
        <v>7312</v>
      </c>
      <c r="CH31" s="45">
        <f>+CG31/CG$30</f>
        <v>0.68107302533532044</v>
      </c>
      <c r="CI31" s="68">
        <v>8465</v>
      </c>
      <c r="CJ31" s="45">
        <f>+CI31/CI$30</f>
        <v>0.68008355427010525</v>
      </c>
      <c r="CK31" s="65">
        <v>3691</v>
      </c>
      <c r="CL31" s="66">
        <f>+CK31/CK$30</f>
        <v>0.43556761859806464</v>
      </c>
      <c r="CM31" s="61">
        <f>+CE31+CG31+CI31+CK31</f>
        <v>32877</v>
      </c>
      <c r="CN31" s="71">
        <f>+CM31/CM$30</f>
        <v>0.66624110888199894</v>
      </c>
      <c r="CO31" s="61">
        <v>40258</v>
      </c>
      <c r="CP31" s="71">
        <f>+CO31/CO$30</f>
        <v>0.66341479491785182</v>
      </c>
      <c r="CQ31" s="169">
        <v>11871</v>
      </c>
      <c r="CR31" s="45">
        <f>+CQ31/CQ$30</f>
        <v>0.75014218009478673</v>
      </c>
      <c r="CS31" s="51">
        <v>9329</v>
      </c>
      <c r="CT31" s="45">
        <f>+CS31/CS$30</f>
        <v>0.63089199972949217</v>
      </c>
      <c r="CU31" s="68">
        <v>10807</v>
      </c>
      <c r="CV31" s="45">
        <f>+CU31/CU$30</f>
        <v>0.71716769526843183</v>
      </c>
      <c r="CW31" s="65">
        <v>12187</v>
      </c>
      <c r="CX31" s="66">
        <f>+CW31/CW$30</f>
        <v>0.62261162766935729</v>
      </c>
      <c r="CY31" s="61">
        <f>+CQ31+CS31+CU31+CW31</f>
        <v>44194</v>
      </c>
      <c r="CZ31" s="71">
        <f>+CY31/CY$30</f>
        <v>0.6772507853804306</v>
      </c>
      <c r="DA31" s="169">
        <v>11602</v>
      </c>
      <c r="DB31" s="45">
        <f>+DA31/DA$30</f>
        <v>0.71714674248980093</v>
      </c>
      <c r="DC31" s="51">
        <v>10769</v>
      </c>
      <c r="DD31" s="45">
        <f>+DC31/DC$30</f>
        <v>0.72270317428360509</v>
      </c>
      <c r="DE31" s="68">
        <v>10984</v>
      </c>
      <c r="DF31" s="45">
        <f>+DE31/DE$30</f>
        <v>0.7730855855855856</v>
      </c>
      <c r="DG31" s="65">
        <v>17647</v>
      </c>
      <c r="DH31" s="66">
        <f>+DG31/DG$30</f>
        <v>0.81915239288864128</v>
      </c>
      <c r="DI31" s="61">
        <f>+DA31+DC31+DE31+DG31</f>
        <v>51002</v>
      </c>
      <c r="DJ31" s="71">
        <f t="shared" si="28"/>
        <v>0.76316025736944482</v>
      </c>
      <c r="DK31" s="243">
        <v>10645</v>
      </c>
      <c r="DL31" s="247" t="s">
        <v>119</v>
      </c>
      <c r="DM31" s="51">
        <v>14389</v>
      </c>
      <c r="DN31" s="247" t="s">
        <v>119</v>
      </c>
      <c r="DO31" s="200">
        <v>12589</v>
      </c>
      <c r="DP31" s="63">
        <f>DO31/DO$30</f>
        <v>0.76898173599657926</v>
      </c>
      <c r="DQ31" s="200">
        <v>22832</v>
      </c>
      <c r="DR31" s="67">
        <f>DQ31/DQ$30</f>
        <v>0.84700994212791214</v>
      </c>
      <c r="DS31" s="199">
        <v>60454</v>
      </c>
      <c r="DT31" s="67">
        <f>DS31/DS$30</f>
        <v>0.80958311571786323</v>
      </c>
      <c r="DU31" s="197">
        <v>10490</v>
      </c>
      <c r="DV31" s="67">
        <f>DU31/DU$30</f>
        <v>0.70327165459908825</v>
      </c>
      <c r="DW31" s="200">
        <v>12121</v>
      </c>
      <c r="DX31" s="67">
        <f>DW31/DW$30</f>
        <v>0.72698374617645289</v>
      </c>
      <c r="DY31" s="200">
        <v>21821</v>
      </c>
      <c r="DZ31" s="67">
        <f>DY31/DY$30</f>
        <v>0.88949127669982064</v>
      </c>
      <c r="EA31" s="200">
        <v>30812</v>
      </c>
      <c r="EB31" s="67">
        <f>EA31/EA$30</f>
        <v>0.7196711356098473</v>
      </c>
      <c r="EC31" s="199">
        <v>75244</v>
      </c>
      <c r="ED31" s="71">
        <f>EC31/EC$30</f>
        <v>0.7605397483196038</v>
      </c>
      <c r="EE31" s="197">
        <v>10490</v>
      </c>
      <c r="EF31" s="63">
        <f>EE31/EE$30</f>
        <v>0.70327165459908825</v>
      </c>
      <c r="EG31" s="200">
        <v>12121</v>
      </c>
      <c r="EH31" s="63">
        <f>EG31/EG$30</f>
        <v>0.72698374617645289</v>
      </c>
      <c r="EI31" s="200">
        <v>21821</v>
      </c>
      <c r="EJ31" s="67">
        <f>EI31/EI$30</f>
        <v>0.88949127669982064</v>
      </c>
      <c r="EK31" s="200">
        <v>30812</v>
      </c>
      <c r="EL31" s="67">
        <f>EK31/EK$30</f>
        <v>0.7196711356098473</v>
      </c>
      <c r="EM31" s="199">
        <v>75244</v>
      </c>
      <c r="EN31" s="71">
        <f>EM31/EM$30</f>
        <v>0.7605397483196038</v>
      </c>
      <c r="EO31" s="197">
        <v>13339</v>
      </c>
      <c r="EP31" s="247">
        <f>+EO31/EO$30</f>
        <v>0.84848292093378286</v>
      </c>
      <c r="EQ31" s="277">
        <v>12995</v>
      </c>
      <c r="ER31" s="247">
        <f>+EQ31/EQ$30</f>
        <v>0.7980716084259657</v>
      </c>
      <c r="ES31" s="277">
        <v>15724</v>
      </c>
      <c r="ET31" s="247">
        <f>+ES31/ES$30</f>
        <v>0.92093241185428132</v>
      </c>
      <c r="EU31" s="277">
        <v>14722</v>
      </c>
      <c r="EV31" s="241">
        <f>+EU31/EU$30</f>
        <v>0.86018112766579025</v>
      </c>
      <c r="EW31" s="279">
        <v>56780</v>
      </c>
      <c r="EX31" s="242">
        <f>+EW31/EW$30</f>
        <v>0.85779463085220486</v>
      </c>
      <c r="EY31" s="197">
        <v>9868</v>
      </c>
      <c r="EZ31" s="247">
        <f>+EY31/EY$30</f>
        <v>0.86341762183918103</v>
      </c>
      <c r="FA31" s="277">
        <v>14748</v>
      </c>
      <c r="FB31" s="247">
        <f>+FA31/FA$30</f>
        <v>0.81634008635004984</v>
      </c>
      <c r="FC31" s="200">
        <v>15845</v>
      </c>
      <c r="FD31" s="247">
        <f>+FC31/FC$30</f>
        <v>0.81637384718429595</v>
      </c>
      <c r="FE31" s="200">
        <v>18394</v>
      </c>
      <c r="FF31" s="241">
        <f>+FE31/FE$30</f>
        <v>0.79562264803840999</v>
      </c>
      <c r="FG31" s="199">
        <v>58855</v>
      </c>
      <c r="FH31" s="242">
        <f>+FG31/FG$30</f>
        <v>0.81716951529372561</v>
      </c>
    </row>
    <row r="32" spans="1:164" ht="16" x14ac:dyDescent="0.35">
      <c r="A32" s="28" t="s">
        <v>96</v>
      </c>
      <c r="B32" s="182" t="s">
        <v>100</v>
      </c>
      <c r="C32" s="187" t="s">
        <v>102</v>
      </c>
      <c r="D32" s="188" t="s">
        <v>102</v>
      </c>
      <c r="E32" s="188" t="s">
        <v>102</v>
      </c>
      <c r="F32" s="188" t="s">
        <v>102</v>
      </c>
      <c r="G32" s="188" t="s">
        <v>102</v>
      </c>
      <c r="H32" s="188" t="s">
        <v>102</v>
      </c>
      <c r="I32" s="188" t="s">
        <v>102</v>
      </c>
      <c r="J32" s="190" t="s">
        <v>103</v>
      </c>
      <c r="K32" s="189" t="s">
        <v>102</v>
      </c>
      <c r="L32" s="190" t="s">
        <v>103</v>
      </c>
      <c r="M32" s="187" t="s">
        <v>102</v>
      </c>
      <c r="N32" s="188" t="s">
        <v>102</v>
      </c>
      <c r="O32" s="188" t="s">
        <v>102</v>
      </c>
      <c r="P32" s="188" t="s">
        <v>102</v>
      </c>
      <c r="Q32" s="188" t="s">
        <v>102</v>
      </c>
      <c r="R32" s="188" t="s">
        <v>102</v>
      </c>
      <c r="S32" s="188" t="s">
        <v>102</v>
      </c>
      <c r="T32" s="190" t="s">
        <v>103</v>
      </c>
      <c r="U32" s="189" t="s">
        <v>102</v>
      </c>
      <c r="V32" s="190" t="s">
        <v>103</v>
      </c>
      <c r="W32" s="187" t="s">
        <v>102</v>
      </c>
      <c r="X32" s="188" t="s">
        <v>102</v>
      </c>
      <c r="Y32" s="188" t="s">
        <v>102</v>
      </c>
      <c r="Z32" s="188" t="s">
        <v>102</v>
      </c>
      <c r="AA32" s="188" t="s">
        <v>102</v>
      </c>
      <c r="AB32" s="188" t="s">
        <v>102</v>
      </c>
      <c r="AC32" s="188" t="s">
        <v>102</v>
      </c>
      <c r="AD32" s="190" t="s">
        <v>103</v>
      </c>
      <c r="AE32" s="189" t="s">
        <v>102</v>
      </c>
      <c r="AF32" s="190" t="s">
        <v>103</v>
      </c>
      <c r="AG32" s="187" t="s">
        <v>102</v>
      </c>
      <c r="AH32" s="188" t="s">
        <v>102</v>
      </c>
      <c r="AI32" s="188" t="s">
        <v>102</v>
      </c>
      <c r="AJ32" s="188" t="s">
        <v>102</v>
      </c>
      <c r="AK32" s="188" t="s">
        <v>102</v>
      </c>
      <c r="AL32" s="188" t="s">
        <v>102</v>
      </c>
      <c r="AM32" s="188" t="s">
        <v>102</v>
      </c>
      <c r="AN32" s="190" t="s">
        <v>103</v>
      </c>
      <c r="AO32" s="189" t="s">
        <v>102</v>
      </c>
      <c r="AP32" s="190" t="s">
        <v>103</v>
      </c>
      <c r="AQ32" s="187" t="s">
        <v>102</v>
      </c>
      <c r="AR32" s="188" t="s">
        <v>102</v>
      </c>
      <c r="AS32" s="188" t="s">
        <v>102</v>
      </c>
      <c r="AT32" s="188" t="s">
        <v>102</v>
      </c>
      <c r="AU32" s="188" t="s">
        <v>102</v>
      </c>
      <c r="AV32" s="188" t="s">
        <v>102</v>
      </c>
      <c r="AW32" s="188" t="s">
        <v>102</v>
      </c>
      <c r="AX32" s="190" t="s">
        <v>103</v>
      </c>
      <c r="AY32" s="189" t="s">
        <v>102</v>
      </c>
      <c r="AZ32" s="190" t="s">
        <v>103</v>
      </c>
      <c r="BA32" s="187" t="s">
        <v>102</v>
      </c>
      <c r="BB32" s="188" t="s">
        <v>102</v>
      </c>
      <c r="BC32" s="188" t="s">
        <v>102</v>
      </c>
      <c r="BD32" s="188" t="s">
        <v>102</v>
      </c>
      <c r="BE32" s="188" t="s">
        <v>102</v>
      </c>
      <c r="BF32" s="188" t="s">
        <v>102</v>
      </c>
      <c r="BG32" s="188" t="s">
        <v>102</v>
      </c>
      <c r="BH32" s="190" t="s">
        <v>103</v>
      </c>
      <c r="BI32" s="189" t="s">
        <v>102</v>
      </c>
      <c r="BJ32" s="190" t="s">
        <v>103</v>
      </c>
      <c r="BK32" s="187" t="s">
        <v>102</v>
      </c>
      <c r="BL32" s="188" t="s">
        <v>102</v>
      </c>
      <c r="BM32" s="188" t="s">
        <v>102</v>
      </c>
      <c r="BN32" s="188" t="s">
        <v>102</v>
      </c>
      <c r="BO32" s="188" t="s">
        <v>102</v>
      </c>
      <c r="BP32" s="188" t="s">
        <v>102</v>
      </c>
      <c r="BQ32" s="188" t="s">
        <v>102</v>
      </c>
      <c r="BR32" s="190" t="s">
        <v>103</v>
      </c>
      <c r="BS32" s="189" t="s">
        <v>102</v>
      </c>
      <c r="BT32" s="190" t="s">
        <v>103</v>
      </c>
      <c r="BU32" s="187" t="s">
        <v>102</v>
      </c>
      <c r="BV32" s="188" t="s">
        <v>102</v>
      </c>
      <c r="BW32" s="188" t="s">
        <v>102</v>
      </c>
      <c r="BX32" s="188" t="s">
        <v>102</v>
      </c>
      <c r="BY32" s="188" t="s">
        <v>102</v>
      </c>
      <c r="BZ32" s="188" t="s">
        <v>102</v>
      </c>
      <c r="CA32" s="188" t="s">
        <v>102</v>
      </c>
      <c r="CB32" s="190" t="s">
        <v>103</v>
      </c>
      <c r="CC32" s="189" t="s">
        <v>102</v>
      </c>
      <c r="CD32" s="195" t="s">
        <v>103</v>
      </c>
      <c r="CE32" s="194" t="s">
        <v>102</v>
      </c>
      <c r="CF32" s="188" t="s">
        <v>102</v>
      </c>
      <c r="CG32" s="188" t="s">
        <v>102</v>
      </c>
      <c r="CH32" s="188" t="s">
        <v>102</v>
      </c>
      <c r="CI32" s="188" t="s">
        <v>102</v>
      </c>
      <c r="CJ32" s="188" t="s">
        <v>102</v>
      </c>
      <c r="CK32" s="188" t="s">
        <v>102</v>
      </c>
      <c r="CL32" s="190" t="s">
        <v>103</v>
      </c>
      <c r="CM32" s="189" t="s">
        <v>102</v>
      </c>
      <c r="CN32" s="195" t="s">
        <v>103</v>
      </c>
      <c r="CO32" s="194" t="s">
        <v>102</v>
      </c>
      <c r="CP32" s="192" t="s">
        <v>102</v>
      </c>
      <c r="CQ32" s="189" t="s">
        <v>102</v>
      </c>
      <c r="CR32" s="188" t="s">
        <v>102</v>
      </c>
      <c r="CS32" s="188" t="s">
        <v>102</v>
      </c>
      <c r="CT32" s="188" t="s">
        <v>102</v>
      </c>
      <c r="CU32" s="188" t="s">
        <v>102</v>
      </c>
      <c r="CV32" s="191" t="s">
        <v>103</v>
      </c>
      <c r="CW32" s="189" t="s">
        <v>102</v>
      </c>
      <c r="CX32" s="190" t="s">
        <v>103</v>
      </c>
      <c r="CY32" s="187" t="s">
        <v>102</v>
      </c>
      <c r="CZ32" s="192" t="s">
        <v>102</v>
      </c>
      <c r="DA32" s="169">
        <v>8484</v>
      </c>
      <c r="DB32" s="45">
        <f t="shared" ref="DB32" si="29">+DA32/DA$30</f>
        <v>0.52441587340833229</v>
      </c>
      <c r="DC32" s="51">
        <v>7793</v>
      </c>
      <c r="DD32" s="45">
        <f t="shared" ref="DD32:DD34" si="30">+DC32/DC$30</f>
        <v>0.52298503456143886</v>
      </c>
      <c r="DE32" s="68">
        <v>8185</v>
      </c>
      <c r="DF32" s="45">
        <f t="shared" ref="DF32:DF34" si="31">+DE32/DE$30</f>
        <v>0.57608389639639634</v>
      </c>
      <c r="DG32" s="65">
        <v>12728</v>
      </c>
      <c r="DH32" s="66">
        <f t="shared" ref="DH32:DH34" si="32">+DG32/DG$30</f>
        <v>0.59081836327345305</v>
      </c>
      <c r="DI32" s="61">
        <v>37190</v>
      </c>
      <c r="DJ32" s="71">
        <f t="shared" si="28"/>
        <v>0.55648660781086334</v>
      </c>
      <c r="DK32" s="243">
        <v>8544</v>
      </c>
      <c r="DL32" s="247" t="s">
        <v>119</v>
      </c>
      <c r="DM32" s="51">
        <v>11365</v>
      </c>
      <c r="DN32" s="247" t="s">
        <v>119</v>
      </c>
      <c r="DO32" s="200">
        <v>9427</v>
      </c>
      <c r="DP32" s="63">
        <f>DO32/DO$30</f>
        <v>0.57583531855109649</v>
      </c>
      <c r="DQ32" s="200">
        <v>18222</v>
      </c>
      <c r="DR32" s="67">
        <f>DQ32/DQ$30</f>
        <v>0.67599050304199437</v>
      </c>
      <c r="DS32" s="199">
        <v>47557</v>
      </c>
      <c r="DT32" s="67">
        <f>DS32/DS$30</f>
        <v>0.63687008691227087</v>
      </c>
      <c r="DU32" s="197">
        <v>8308</v>
      </c>
      <c r="DV32" s="67">
        <f>DU32/DU$30</f>
        <v>0.5569857870742827</v>
      </c>
      <c r="DW32" s="200">
        <v>9091</v>
      </c>
      <c r="DX32" s="67">
        <f>DW32/DW$30</f>
        <v>0.54525280393450493</v>
      </c>
      <c r="DY32" s="200">
        <v>10445</v>
      </c>
      <c r="DZ32" s="67">
        <f>DY32/DY$30</f>
        <v>0.42577042230556006</v>
      </c>
      <c r="EA32" s="200">
        <v>24869</v>
      </c>
      <c r="EB32" s="67">
        <f>EA32/EA$30</f>
        <v>0.58086140047647961</v>
      </c>
      <c r="EC32" s="199">
        <v>52713</v>
      </c>
      <c r="ED32" s="71">
        <f>EC32/EC$30</f>
        <v>0.53280436650325969</v>
      </c>
      <c r="EE32" s="197">
        <v>7964</v>
      </c>
      <c r="EF32" s="63">
        <f>EE32/EE$30</f>
        <v>0.53392330383480824</v>
      </c>
      <c r="EG32" s="200">
        <v>8753</v>
      </c>
      <c r="EH32" s="63">
        <f>EG32/EG$30</f>
        <v>0.52498050740718527</v>
      </c>
      <c r="EI32" s="200">
        <v>10041</v>
      </c>
      <c r="EJ32" s="67">
        <f>EI32/EI$30</f>
        <v>0.40930213598565141</v>
      </c>
      <c r="EK32" s="200">
        <v>24120</v>
      </c>
      <c r="EL32" s="67">
        <f>EK32/EK$30</f>
        <v>0.56336712290372304</v>
      </c>
      <c r="EM32" s="199">
        <v>50878</v>
      </c>
      <c r="EN32" s="71">
        <f>EM32/EM$30</f>
        <v>0.51425683529590138</v>
      </c>
      <c r="EO32" s="197">
        <v>10504</v>
      </c>
      <c r="EP32" s="247">
        <f>+EO32/EO$30</f>
        <v>0.66815088098721453</v>
      </c>
      <c r="EQ32" s="277">
        <v>8782</v>
      </c>
      <c r="ER32" s="247">
        <f>+EQ32/EQ$30</f>
        <v>0.53933550328563529</v>
      </c>
      <c r="ES32" s="277">
        <v>10267</v>
      </c>
      <c r="ET32" s="247">
        <f>+ES32/ES$30</f>
        <v>0.60132364999414312</v>
      </c>
      <c r="EU32" s="277">
        <v>10884</v>
      </c>
      <c r="EV32" s="241">
        <f>+EU32/EU$30</f>
        <v>0.63593339176161257</v>
      </c>
      <c r="EW32" s="279">
        <v>40437</v>
      </c>
      <c r="EX32" s="242">
        <f>+EW32/EW$30</f>
        <v>0.6108954119015606</v>
      </c>
      <c r="EY32" s="197">
        <v>6749</v>
      </c>
      <c r="EZ32" s="247">
        <f>+EY32/EY$30</f>
        <v>0.59051535567416225</v>
      </c>
      <c r="FA32" s="277">
        <v>11393</v>
      </c>
      <c r="FB32" s="247">
        <f>+FA32/FA$30</f>
        <v>0.63063212664673973</v>
      </c>
      <c r="FC32" s="200">
        <v>11996</v>
      </c>
      <c r="FD32" s="247">
        <f>+FC32/FC$30</f>
        <v>0.61806378484208357</v>
      </c>
      <c r="FE32" s="200">
        <v>12863</v>
      </c>
      <c r="FF32" s="241">
        <f>+FE32/FE$30</f>
        <v>0.55638219646178466</v>
      </c>
      <c r="FG32" s="199">
        <v>43001</v>
      </c>
      <c r="FH32" s="242">
        <f>+FG32/FG$30</f>
        <v>0.59704538827874432</v>
      </c>
    </row>
    <row r="33" spans="1:164" ht="16" x14ac:dyDescent="0.35">
      <c r="A33" s="28" t="s">
        <v>97</v>
      </c>
      <c r="B33" s="182" t="s">
        <v>101</v>
      </c>
      <c r="C33" s="187" t="s">
        <v>102</v>
      </c>
      <c r="D33" s="188" t="s">
        <v>102</v>
      </c>
      <c r="E33" s="188" t="s">
        <v>102</v>
      </c>
      <c r="F33" s="188" t="s">
        <v>102</v>
      </c>
      <c r="G33" s="188" t="s">
        <v>102</v>
      </c>
      <c r="H33" s="188" t="s">
        <v>102</v>
      </c>
      <c r="I33" s="188" t="s">
        <v>102</v>
      </c>
      <c r="J33" s="190" t="s">
        <v>103</v>
      </c>
      <c r="K33" s="189" t="s">
        <v>102</v>
      </c>
      <c r="L33" s="190" t="s">
        <v>103</v>
      </c>
      <c r="M33" s="187" t="s">
        <v>102</v>
      </c>
      <c r="N33" s="188" t="s">
        <v>102</v>
      </c>
      <c r="O33" s="188" t="s">
        <v>102</v>
      </c>
      <c r="P33" s="188" t="s">
        <v>102</v>
      </c>
      <c r="Q33" s="188" t="s">
        <v>102</v>
      </c>
      <c r="R33" s="188" t="s">
        <v>102</v>
      </c>
      <c r="S33" s="188" t="s">
        <v>102</v>
      </c>
      <c r="T33" s="190" t="s">
        <v>103</v>
      </c>
      <c r="U33" s="189" t="s">
        <v>102</v>
      </c>
      <c r="V33" s="190" t="s">
        <v>103</v>
      </c>
      <c r="W33" s="187" t="s">
        <v>102</v>
      </c>
      <c r="X33" s="188" t="s">
        <v>102</v>
      </c>
      <c r="Y33" s="188" t="s">
        <v>102</v>
      </c>
      <c r="Z33" s="188" t="s">
        <v>102</v>
      </c>
      <c r="AA33" s="188" t="s">
        <v>102</v>
      </c>
      <c r="AB33" s="188" t="s">
        <v>102</v>
      </c>
      <c r="AC33" s="188" t="s">
        <v>102</v>
      </c>
      <c r="AD33" s="190" t="s">
        <v>103</v>
      </c>
      <c r="AE33" s="189" t="s">
        <v>102</v>
      </c>
      <c r="AF33" s="190" t="s">
        <v>103</v>
      </c>
      <c r="AG33" s="187" t="s">
        <v>102</v>
      </c>
      <c r="AH33" s="188" t="s">
        <v>102</v>
      </c>
      <c r="AI33" s="188" t="s">
        <v>102</v>
      </c>
      <c r="AJ33" s="188" t="s">
        <v>102</v>
      </c>
      <c r="AK33" s="188" t="s">
        <v>102</v>
      </c>
      <c r="AL33" s="188" t="s">
        <v>102</v>
      </c>
      <c r="AM33" s="188" t="s">
        <v>102</v>
      </c>
      <c r="AN33" s="190" t="s">
        <v>103</v>
      </c>
      <c r="AO33" s="189" t="s">
        <v>102</v>
      </c>
      <c r="AP33" s="190" t="s">
        <v>103</v>
      </c>
      <c r="AQ33" s="187" t="s">
        <v>102</v>
      </c>
      <c r="AR33" s="188" t="s">
        <v>102</v>
      </c>
      <c r="AS33" s="188" t="s">
        <v>102</v>
      </c>
      <c r="AT33" s="188" t="s">
        <v>102</v>
      </c>
      <c r="AU33" s="188" t="s">
        <v>102</v>
      </c>
      <c r="AV33" s="188" t="s">
        <v>102</v>
      </c>
      <c r="AW33" s="188" t="s">
        <v>102</v>
      </c>
      <c r="AX33" s="190" t="s">
        <v>103</v>
      </c>
      <c r="AY33" s="189" t="s">
        <v>102</v>
      </c>
      <c r="AZ33" s="190" t="s">
        <v>103</v>
      </c>
      <c r="BA33" s="187" t="s">
        <v>102</v>
      </c>
      <c r="BB33" s="188" t="s">
        <v>102</v>
      </c>
      <c r="BC33" s="188" t="s">
        <v>102</v>
      </c>
      <c r="BD33" s="188" t="s">
        <v>102</v>
      </c>
      <c r="BE33" s="188" t="s">
        <v>102</v>
      </c>
      <c r="BF33" s="188" t="s">
        <v>102</v>
      </c>
      <c r="BG33" s="188" t="s">
        <v>102</v>
      </c>
      <c r="BH33" s="190" t="s">
        <v>103</v>
      </c>
      <c r="BI33" s="189" t="s">
        <v>102</v>
      </c>
      <c r="BJ33" s="190" t="s">
        <v>103</v>
      </c>
      <c r="BK33" s="187" t="s">
        <v>102</v>
      </c>
      <c r="BL33" s="188" t="s">
        <v>102</v>
      </c>
      <c r="BM33" s="188" t="s">
        <v>102</v>
      </c>
      <c r="BN33" s="188" t="s">
        <v>102</v>
      </c>
      <c r="BO33" s="188" t="s">
        <v>102</v>
      </c>
      <c r="BP33" s="188" t="s">
        <v>102</v>
      </c>
      <c r="BQ33" s="188" t="s">
        <v>102</v>
      </c>
      <c r="BR33" s="190" t="s">
        <v>103</v>
      </c>
      <c r="BS33" s="189" t="s">
        <v>102</v>
      </c>
      <c r="BT33" s="190" t="s">
        <v>103</v>
      </c>
      <c r="BU33" s="187" t="s">
        <v>102</v>
      </c>
      <c r="BV33" s="188" t="s">
        <v>102</v>
      </c>
      <c r="BW33" s="188" t="s">
        <v>102</v>
      </c>
      <c r="BX33" s="188" t="s">
        <v>102</v>
      </c>
      <c r="BY33" s="188" t="s">
        <v>102</v>
      </c>
      <c r="BZ33" s="188" t="s">
        <v>102</v>
      </c>
      <c r="CA33" s="188" t="s">
        <v>102</v>
      </c>
      <c r="CB33" s="190" t="s">
        <v>103</v>
      </c>
      <c r="CC33" s="189" t="s">
        <v>102</v>
      </c>
      <c r="CD33" s="195" t="s">
        <v>103</v>
      </c>
      <c r="CE33" s="194" t="s">
        <v>102</v>
      </c>
      <c r="CF33" s="188" t="s">
        <v>102</v>
      </c>
      <c r="CG33" s="188" t="s">
        <v>102</v>
      </c>
      <c r="CH33" s="188" t="s">
        <v>102</v>
      </c>
      <c r="CI33" s="188" t="s">
        <v>102</v>
      </c>
      <c r="CJ33" s="188" t="s">
        <v>102</v>
      </c>
      <c r="CK33" s="188" t="s">
        <v>102</v>
      </c>
      <c r="CL33" s="190" t="s">
        <v>103</v>
      </c>
      <c r="CM33" s="189" t="s">
        <v>102</v>
      </c>
      <c r="CN33" s="195" t="s">
        <v>103</v>
      </c>
      <c r="CO33" s="194" t="s">
        <v>102</v>
      </c>
      <c r="CP33" s="192" t="s">
        <v>102</v>
      </c>
      <c r="CQ33" s="189" t="s">
        <v>102</v>
      </c>
      <c r="CR33" s="188" t="s">
        <v>102</v>
      </c>
      <c r="CS33" s="188" t="s">
        <v>102</v>
      </c>
      <c r="CT33" s="188" t="s">
        <v>102</v>
      </c>
      <c r="CU33" s="188" t="s">
        <v>102</v>
      </c>
      <c r="CV33" s="191" t="s">
        <v>103</v>
      </c>
      <c r="CW33" s="189" t="s">
        <v>102</v>
      </c>
      <c r="CX33" s="190" t="s">
        <v>103</v>
      </c>
      <c r="CY33" s="187" t="s">
        <v>102</v>
      </c>
      <c r="CZ33" s="192" t="s">
        <v>102</v>
      </c>
      <c r="DA33" s="169">
        <v>3118</v>
      </c>
      <c r="DB33" s="45">
        <f>+DA33/DA$30</f>
        <v>0.19273086908146866</v>
      </c>
      <c r="DC33" s="51">
        <v>2976</v>
      </c>
      <c r="DD33" s="45">
        <f t="shared" si="30"/>
        <v>0.19971813972216629</v>
      </c>
      <c r="DE33" s="68">
        <v>2798</v>
      </c>
      <c r="DF33" s="45">
        <f t="shared" si="31"/>
        <v>0.19693130630630631</v>
      </c>
      <c r="DG33" s="65">
        <v>4920</v>
      </c>
      <c r="DH33" s="66">
        <f t="shared" si="32"/>
        <v>0.22838044840551455</v>
      </c>
      <c r="DI33" s="61">
        <v>13812</v>
      </c>
      <c r="DJ33" s="71">
        <f t="shared" si="28"/>
        <v>0.20667364955858147</v>
      </c>
      <c r="DK33" s="243">
        <v>2101</v>
      </c>
      <c r="DL33" s="247" t="s">
        <v>119</v>
      </c>
      <c r="DM33" s="51">
        <v>3024</v>
      </c>
      <c r="DN33" s="247" t="s">
        <v>119</v>
      </c>
      <c r="DO33" s="200">
        <v>3162</v>
      </c>
      <c r="DP33" s="63">
        <f>DO33/DO$30</f>
        <v>0.19314641744548286</v>
      </c>
      <c r="DQ33" s="200">
        <v>4610</v>
      </c>
      <c r="DR33" s="67">
        <f>DQ33/DQ$30</f>
        <v>0.1710194390859178</v>
      </c>
      <c r="DS33" s="199">
        <v>12897</v>
      </c>
      <c r="DT33" s="67">
        <f>DS33/DS$30</f>
        <v>0.17271302880559239</v>
      </c>
      <c r="DU33" s="197">
        <v>2182</v>
      </c>
      <c r="DV33" s="67">
        <f>DU33/DU$30</f>
        <v>0.14628586752480557</v>
      </c>
      <c r="DW33" s="200">
        <v>3030</v>
      </c>
      <c r="DX33" s="67">
        <f>DW33/DW$30</f>
        <v>0.18173094224194805</v>
      </c>
      <c r="DY33" s="200">
        <v>11376</v>
      </c>
      <c r="DZ33" s="67">
        <f>DY33/DY$30</f>
        <v>0.46372085439426058</v>
      </c>
      <c r="EA33" s="200">
        <v>5943</v>
      </c>
      <c r="EB33" s="67">
        <f>EA33/EA$30</f>
        <v>0.13880973513336758</v>
      </c>
      <c r="EC33" s="199">
        <v>22531</v>
      </c>
      <c r="ED33" s="71">
        <f>EC33/EC$30</f>
        <v>0.22773538181634406</v>
      </c>
      <c r="EE33" s="197">
        <v>2526</v>
      </c>
      <c r="EF33" s="63">
        <f>EE33/EE$30</f>
        <v>0.16934835076427998</v>
      </c>
      <c r="EG33" s="200">
        <v>3368</v>
      </c>
      <c r="EH33" s="63">
        <f>EG33/EG$30</f>
        <v>0.20200323876926768</v>
      </c>
      <c r="EI33" s="200">
        <v>11780</v>
      </c>
      <c r="EJ33" s="67">
        <f>EI33/EI$30</f>
        <v>0.48018914071416924</v>
      </c>
      <c r="EK33" s="200">
        <v>6692</v>
      </c>
      <c r="EL33" s="67">
        <f>EK33/EK$30</f>
        <v>0.15630401270612415</v>
      </c>
      <c r="EM33" s="199">
        <v>24366</v>
      </c>
      <c r="EN33" s="71">
        <f>EM33/EM$30</f>
        <v>0.24628291302370242</v>
      </c>
      <c r="EO33" s="197">
        <v>2835</v>
      </c>
      <c r="EP33" s="247">
        <f>+EO33/EO$30</f>
        <v>0.1803320399465683</v>
      </c>
      <c r="EQ33" s="277">
        <v>4213</v>
      </c>
      <c r="ER33" s="247">
        <f>+EQ33/EQ$30</f>
        <v>0.25873610514033041</v>
      </c>
      <c r="ES33" s="277">
        <v>5457</v>
      </c>
      <c r="ET33" s="247">
        <f>+ES33/ES$30</f>
        <v>0.3196087618601382</v>
      </c>
      <c r="EU33" s="277">
        <v>3838</v>
      </c>
      <c r="EV33" s="241">
        <f>+EU33/EU$30</f>
        <v>0.22424773590417763</v>
      </c>
      <c r="EW33" s="279">
        <v>16343</v>
      </c>
      <c r="EX33" s="242">
        <f>+EW33/EW$30</f>
        <v>0.24689921895064432</v>
      </c>
      <c r="EY33" s="197">
        <v>3119</v>
      </c>
      <c r="EZ33" s="247">
        <f>+EY33/EY$30</f>
        <v>0.27290226616501884</v>
      </c>
      <c r="FA33" s="277">
        <v>3355</v>
      </c>
      <c r="FB33" s="247">
        <f>+FA33/FA$30</f>
        <v>0.18570795970331008</v>
      </c>
      <c r="FC33" s="200">
        <v>3849</v>
      </c>
      <c r="FD33" s="247">
        <f>+FC33/FC$30</f>
        <v>0.19831006234221238</v>
      </c>
      <c r="FE33" s="200">
        <v>5531</v>
      </c>
      <c r="FF33" s="241">
        <f>+FE33/FE$30</f>
        <v>0.2392404515766253</v>
      </c>
      <c r="FG33" s="199">
        <v>15854</v>
      </c>
      <c r="FH33" s="242">
        <f>+FG33/FG$30</f>
        <v>0.22012412701498132</v>
      </c>
    </row>
    <row r="34" spans="1:164" ht="16" x14ac:dyDescent="0.2">
      <c r="A34" s="28" t="s">
        <v>140</v>
      </c>
      <c r="B34" s="182" t="s">
        <v>139</v>
      </c>
      <c r="C34" s="73">
        <v>1258</v>
      </c>
      <c r="D34" s="74">
        <v>0.109</v>
      </c>
      <c r="E34" s="75">
        <v>1335</v>
      </c>
      <c r="F34" s="74">
        <v>8.4000000000000005E-2</v>
      </c>
      <c r="G34" s="75">
        <v>813</v>
      </c>
      <c r="H34" s="74">
        <v>0.10100000000000001</v>
      </c>
      <c r="I34" s="75">
        <v>1060</v>
      </c>
      <c r="J34" s="135">
        <v>5.2999999999999999E-2</v>
      </c>
      <c r="K34" s="77">
        <v>4466</v>
      </c>
      <c r="L34" s="136">
        <v>0.08</v>
      </c>
      <c r="M34" s="137">
        <v>2482</v>
      </c>
      <c r="N34" s="74">
        <v>0.23400000000000001</v>
      </c>
      <c r="O34" s="75">
        <v>2124</v>
      </c>
      <c r="P34" s="74">
        <v>0.21299999999999999</v>
      </c>
      <c r="Q34" s="75">
        <v>521</v>
      </c>
      <c r="R34" s="74">
        <v>9.8000000000000004E-2</v>
      </c>
      <c r="S34" s="75">
        <v>573</v>
      </c>
      <c r="T34" s="135">
        <v>6.8000000000000005E-2</v>
      </c>
      <c r="U34" s="77">
        <v>5700</v>
      </c>
      <c r="V34" s="76">
        <v>0.16600000000000001</v>
      </c>
      <c r="W34" s="36">
        <v>406</v>
      </c>
      <c r="X34" s="59">
        <v>8.4000000000000005E-2</v>
      </c>
      <c r="Y34" s="60">
        <v>1315</v>
      </c>
      <c r="Z34" s="45">
        <v>0.14099999999999999</v>
      </c>
      <c r="AA34" s="60">
        <v>514</v>
      </c>
      <c r="AB34" s="45">
        <v>6.9000000000000006E-2</v>
      </c>
      <c r="AC34" s="60">
        <v>1678</v>
      </c>
      <c r="AD34" s="45">
        <v>0.151</v>
      </c>
      <c r="AE34" s="61">
        <v>3913</v>
      </c>
      <c r="AF34" s="59">
        <v>0.11899999999999999</v>
      </c>
      <c r="AG34" s="36">
        <v>1144</v>
      </c>
      <c r="AH34" s="59">
        <v>0.14299999999999999</v>
      </c>
      <c r="AI34" s="60">
        <v>1124</v>
      </c>
      <c r="AJ34" s="62">
        <v>0.13200000000000001</v>
      </c>
      <c r="AK34" s="60">
        <v>942</v>
      </c>
      <c r="AL34" s="62">
        <v>0.127</v>
      </c>
      <c r="AM34" s="60">
        <v>1082</v>
      </c>
      <c r="AN34" s="62">
        <v>7.6999999999999999E-2</v>
      </c>
      <c r="AO34" s="61">
        <v>4292</v>
      </c>
      <c r="AP34" s="63">
        <v>0.113</v>
      </c>
      <c r="AQ34" s="61">
        <v>1259</v>
      </c>
      <c r="AR34" s="63">
        <v>0.17399999999999999</v>
      </c>
      <c r="AS34" s="64">
        <v>632</v>
      </c>
      <c r="AT34" s="62">
        <v>8.5000000000000006E-2</v>
      </c>
      <c r="AU34" s="64">
        <v>842</v>
      </c>
      <c r="AV34" s="45">
        <v>0.14199999999999999</v>
      </c>
      <c r="AW34" s="64">
        <v>696</v>
      </c>
      <c r="AX34" s="62">
        <v>9.2200000000000004E-2</v>
      </c>
      <c r="AY34" s="61">
        <v>3429</v>
      </c>
      <c r="AZ34" s="63">
        <v>0.122</v>
      </c>
      <c r="BA34" s="36">
        <v>1013</v>
      </c>
      <c r="BB34" s="45">
        <v>0.124</v>
      </c>
      <c r="BC34" s="46">
        <v>934</v>
      </c>
      <c r="BD34" s="45">
        <v>0.1</v>
      </c>
      <c r="BE34" s="64">
        <v>1761</v>
      </c>
      <c r="BF34" s="45">
        <v>0.2</v>
      </c>
      <c r="BG34" s="133">
        <v>790</v>
      </c>
      <c r="BH34" s="66">
        <f>BG34/BG30</f>
        <v>6.8374588886965557E-2</v>
      </c>
      <c r="BI34" s="36">
        <v>4498</v>
      </c>
      <c r="BJ34" s="66">
        <f>BI34/BI30</f>
        <v>0.11896323723882571</v>
      </c>
      <c r="BK34" s="174">
        <v>816</v>
      </c>
      <c r="BL34" s="45">
        <v>0.09</v>
      </c>
      <c r="BM34" s="46">
        <v>574</v>
      </c>
      <c r="BN34" s="45">
        <v>7.0000000000000007E-2</v>
      </c>
      <c r="BO34" s="51">
        <v>784</v>
      </c>
      <c r="BP34" s="69">
        <v>0.08</v>
      </c>
      <c r="BQ34" s="169">
        <v>1737</v>
      </c>
      <c r="BR34" s="45">
        <v>0.09</v>
      </c>
      <c r="BS34" s="36">
        <v>3911</v>
      </c>
      <c r="BT34" s="66">
        <v>0.08</v>
      </c>
      <c r="BU34" s="169">
        <v>981</v>
      </c>
      <c r="BV34" s="45">
        <v>0.06</v>
      </c>
      <c r="BW34" s="46">
        <v>1814</v>
      </c>
      <c r="BX34" s="45">
        <v>0.12</v>
      </c>
      <c r="BY34" s="51">
        <v>1100</v>
      </c>
      <c r="BZ34" s="69">
        <v>7.0000000000000007E-2</v>
      </c>
      <c r="CA34" s="70">
        <v>1750</v>
      </c>
      <c r="CB34" s="45">
        <v>0.11</v>
      </c>
      <c r="CC34" s="36">
        <v>5645</v>
      </c>
      <c r="CD34" s="134">
        <v>0.09</v>
      </c>
      <c r="CE34" s="169">
        <v>1264</v>
      </c>
      <c r="CF34" s="45">
        <f>+CE34/CE$30</f>
        <v>7.1452798191068395E-2</v>
      </c>
      <c r="CG34" s="51">
        <v>1374</v>
      </c>
      <c r="CH34" s="45">
        <f>+CG34/CG$30</f>
        <v>0.1279806259314456</v>
      </c>
      <c r="CI34" s="68">
        <v>1643</v>
      </c>
      <c r="CJ34" s="45">
        <f>+CI34/CI$30</f>
        <v>0.13199967863742268</v>
      </c>
      <c r="CK34" s="65">
        <v>1445</v>
      </c>
      <c r="CL34" s="66">
        <f>+CK34/CK$30</f>
        <v>0.17052159546849185</v>
      </c>
      <c r="CM34" s="61">
        <f>+CE34+CG34+CI34+CK34</f>
        <v>5726</v>
      </c>
      <c r="CN34" s="71">
        <f>+CM34/CM$30</f>
        <v>0.11603542261940948</v>
      </c>
      <c r="CO34" s="61">
        <v>8766</v>
      </c>
      <c r="CP34" s="71">
        <f>+CO34/CO$30</f>
        <v>0.14445561359853665</v>
      </c>
      <c r="CQ34" s="169">
        <v>2093</v>
      </c>
      <c r="CR34" s="45">
        <f>+CQ34/CQ$30</f>
        <v>0.13225908372827805</v>
      </c>
      <c r="CS34" s="51">
        <v>2365</v>
      </c>
      <c r="CT34" s="45">
        <f>+CS34/CS$30</f>
        <v>0.15993778318793536</v>
      </c>
      <c r="CU34" s="68">
        <v>1783</v>
      </c>
      <c r="CV34" s="45">
        <f>+CU34/CU$30</f>
        <v>0.11832238370163912</v>
      </c>
      <c r="CW34" s="65">
        <v>2765</v>
      </c>
      <c r="CX34" s="66">
        <f>+CW34/CW$30</f>
        <v>0.14125881271073873</v>
      </c>
      <c r="CY34" s="61">
        <f>+CQ34+CS34+CU34+CW34</f>
        <v>9006</v>
      </c>
      <c r="CZ34" s="71">
        <f>+CY34/CY$30</f>
        <v>0.13801241284192783</v>
      </c>
      <c r="DA34" s="169">
        <v>1957</v>
      </c>
      <c r="DB34" s="45">
        <f>+DA34/DA$30</f>
        <v>0.12096674496229447</v>
      </c>
      <c r="DC34" s="51">
        <v>1556</v>
      </c>
      <c r="DD34" s="45">
        <f t="shared" si="30"/>
        <v>0.10442252197839071</v>
      </c>
      <c r="DE34" s="68">
        <v>1441</v>
      </c>
      <c r="DF34" s="45">
        <f t="shared" si="31"/>
        <v>0.10142173423423423</v>
      </c>
      <c r="DG34" s="65">
        <v>1734</v>
      </c>
      <c r="DH34" s="66">
        <f t="shared" si="32"/>
        <v>8.0490182425845977E-2</v>
      </c>
      <c r="DI34" s="61">
        <f>+DA34+DC34+DE34+DG34</f>
        <v>6688</v>
      </c>
      <c r="DJ34" s="134">
        <f t="shared" si="28"/>
        <v>0.10007481669908723</v>
      </c>
      <c r="DK34" s="243">
        <v>1681</v>
      </c>
      <c r="DL34" s="247" t="s">
        <v>119</v>
      </c>
      <c r="DM34" s="51">
        <v>1688</v>
      </c>
      <c r="DN34" s="247" t="s">
        <v>119</v>
      </c>
      <c r="DO34" s="200">
        <v>804</v>
      </c>
      <c r="DP34" s="63">
        <f>DO34/DO$30</f>
        <v>4.911123327835807E-2</v>
      </c>
      <c r="DQ34" s="200">
        <v>2254</v>
      </c>
      <c r="DR34" s="67">
        <f>DQ34/DQ$30</f>
        <v>8.3617747440273033E-2</v>
      </c>
      <c r="DS34" s="199">
        <v>6427</v>
      </c>
      <c r="DT34" s="67">
        <f>DS34/DS$30</f>
        <v>8.6068592396180685E-2</v>
      </c>
      <c r="DU34" s="197">
        <v>1367</v>
      </c>
      <c r="DV34" s="67">
        <f>DU34/DU$30</f>
        <v>9.1646554035934566E-2</v>
      </c>
      <c r="DW34" s="200">
        <v>1733</v>
      </c>
      <c r="DX34" s="67">
        <f>DW34/DW$30</f>
        <v>0.10394050260900857</v>
      </c>
      <c r="DY34" s="200">
        <v>1278</v>
      </c>
      <c r="DZ34" s="67">
        <f>DY34/DY$30</f>
        <v>5.2095222566443826E-2</v>
      </c>
      <c r="EA34" s="200">
        <v>4720</v>
      </c>
      <c r="EB34" s="67">
        <f>EA34/EA$30</f>
        <v>0.11024431260802542</v>
      </c>
      <c r="EC34" s="199">
        <v>9098</v>
      </c>
      <c r="ED34" s="71">
        <f>EC34/EC$30</f>
        <v>9.1959367261333205E-2</v>
      </c>
      <c r="EE34" s="197">
        <v>1367</v>
      </c>
      <c r="EF34" s="63">
        <f>EE34/EE$30</f>
        <v>9.1646554035934566E-2</v>
      </c>
      <c r="EG34" s="200">
        <v>1733</v>
      </c>
      <c r="EH34" s="63">
        <f>EG34/EG$30</f>
        <v>0.10394050260900857</v>
      </c>
      <c r="EI34" s="200">
        <v>1278</v>
      </c>
      <c r="EJ34" s="67">
        <f>EI34/EI$30</f>
        <v>5.2095222566443826E-2</v>
      </c>
      <c r="EK34" s="200">
        <v>4720</v>
      </c>
      <c r="EL34" s="67">
        <f>EK34/EK$30</f>
        <v>0.11024431260802542</v>
      </c>
      <c r="EM34" s="199">
        <v>9098</v>
      </c>
      <c r="EN34" s="71">
        <f>EM34/EM$30</f>
        <v>9.1959367261333205E-2</v>
      </c>
      <c r="EO34" s="243" t="s">
        <v>119</v>
      </c>
      <c r="EP34" s="247" t="s">
        <v>119</v>
      </c>
      <c r="EQ34" s="277" t="s">
        <v>119</v>
      </c>
      <c r="ER34" s="247" t="s">
        <v>102</v>
      </c>
      <c r="ES34" s="189" t="s">
        <v>119</v>
      </c>
      <c r="ET34" s="247" t="s">
        <v>102</v>
      </c>
      <c r="EU34" s="277" t="s">
        <v>119</v>
      </c>
      <c r="EV34" s="241" t="s">
        <v>119</v>
      </c>
      <c r="EW34" s="279" t="s">
        <v>119</v>
      </c>
      <c r="EX34" s="242" t="s">
        <v>119</v>
      </c>
      <c r="EY34" s="243" t="s">
        <v>119</v>
      </c>
      <c r="EZ34" s="247" t="s">
        <v>119</v>
      </c>
      <c r="FA34" s="277" t="s">
        <v>119</v>
      </c>
      <c r="FB34" s="247" t="s">
        <v>102</v>
      </c>
      <c r="FC34" s="247" t="s">
        <v>119</v>
      </c>
      <c r="FD34" s="247" t="s">
        <v>102</v>
      </c>
      <c r="FE34" s="200" t="s">
        <v>119</v>
      </c>
      <c r="FF34" s="241" t="s">
        <v>119</v>
      </c>
      <c r="FG34" s="199" t="s">
        <v>119</v>
      </c>
      <c r="FH34" s="242" t="s">
        <v>119</v>
      </c>
    </row>
    <row r="35" spans="1:164" ht="16" x14ac:dyDescent="0.2">
      <c r="A35" s="28" t="s">
        <v>122</v>
      </c>
      <c r="B35" s="182" t="s">
        <v>138</v>
      </c>
      <c r="C35" s="29">
        <v>1901</v>
      </c>
      <c r="D35" s="56">
        <v>0.16400000000000001</v>
      </c>
      <c r="E35" s="57">
        <v>3051</v>
      </c>
      <c r="F35" s="56">
        <v>0.192</v>
      </c>
      <c r="G35" s="57">
        <v>1111</v>
      </c>
      <c r="H35" s="56">
        <v>0.13800000000000001</v>
      </c>
      <c r="I35" s="57">
        <v>2517</v>
      </c>
      <c r="J35" s="130">
        <v>0.125</v>
      </c>
      <c r="K35" s="58">
        <v>8580</v>
      </c>
      <c r="L35" s="131">
        <v>0.154</v>
      </c>
      <c r="M35" s="132">
        <v>1437</v>
      </c>
      <c r="N35" s="56">
        <v>0.13500000000000001</v>
      </c>
      <c r="O35" s="57">
        <v>1661</v>
      </c>
      <c r="P35" s="56">
        <v>0.16600000000000001</v>
      </c>
      <c r="Q35" s="57">
        <v>939</v>
      </c>
      <c r="R35" s="56">
        <v>0.17699999999999999</v>
      </c>
      <c r="S35" s="57">
        <v>1006</v>
      </c>
      <c r="T35" s="130">
        <v>0.11899999999999999</v>
      </c>
      <c r="U35" s="58">
        <v>5043</v>
      </c>
      <c r="V35" s="32">
        <v>0.14699999999999999</v>
      </c>
      <c r="W35" s="36">
        <v>345</v>
      </c>
      <c r="X35" s="59">
        <v>7.1999999999999995E-2</v>
      </c>
      <c r="Y35" s="60">
        <v>1217</v>
      </c>
      <c r="Z35" s="45">
        <v>0.13100000000000001</v>
      </c>
      <c r="AA35" s="60">
        <v>1133</v>
      </c>
      <c r="AB35" s="45">
        <v>0.152</v>
      </c>
      <c r="AC35" s="60">
        <v>2143</v>
      </c>
      <c r="AD35" s="45">
        <v>0.192</v>
      </c>
      <c r="AE35" s="61">
        <v>4838</v>
      </c>
      <c r="AF35" s="59">
        <v>0.14799999999999999</v>
      </c>
      <c r="AG35" s="36">
        <v>1814</v>
      </c>
      <c r="AH35" s="59">
        <v>0.22700000000000001</v>
      </c>
      <c r="AI35" s="60">
        <v>1386</v>
      </c>
      <c r="AJ35" s="62">
        <v>0.16300000000000001</v>
      </c>
      <c r="AK35" s="60">
        <v>808</v>
      </c>
      <c r="AL35" s="62">
        <v>0.109</v>
      </c>
      <c r="AM35" s="60">
        <v>1203</v>
      </c>
      <c r="AN35" s="62">
        <v>8.5000000000000006E-2</v>
      </c>
      <c r="AO35" s="61">
        <v>5211</v>
      </c>
      <c r="AP35" s="63">
        <v>0.13700000000000001</v>
      </c>
      <c r="AQ35" s="61">
        <v>502</v>
      </c>
      <c r="AR35" s="63">
        <v>6.9000000000000006E-2</v>
      </c>
      <c r="AS35" s="64">
        <v>910</v>
      </c>
      <c r="AT35" s="62">
        <v>0.122</v>
      </c>
      <c r="AU35" s="64">
        <v>759</v>
      </c>
      <c r="AV35" s="45">
        <v>0.128</v>
      </c>
      <c r="AW35" s="64">
        <v>903</v>
      </c>
      <c r="AX35" s="62">
        <v>0.11899999999999999</v>
      </c>
      <c r="AY35" s="61">
        <v>3076</v>
      </c>
      <c r="AZ35" s="63">
        <v>0.109</v>
      </c>
      <c r="BA35" s="36">
        <v>703</v>
      </c>
      <c r="BB35" s="45">
        <v>8.5999999999999993E-2</v>
      </c>
      <c r="BC35" s="46">
        <v>657</v>
      </c>
      <c r="BD35" s="45">
        <v>7.0000000000000007E-2</v>
      </c>
      <c r="BE35" s="64">
        <v>734</v>
      </c>
      <c r="BF35" s="45">
        <v>0.08</v>
      </c>
      <c r="BG35" s="133">
        <v>1402</v>
      </c>
      <c r="BH35" s="66">
        <f>BG35/BG30</f>
        <v>0.12134325774623507</v>
      </c>
      <c r="BI35" s="36">
        <v>3496</v>
      </c>
      <c r="BJ35" s="66">
        <f>BI35/BI30</f>
        <v>9.2462311557788945E-2</v>
      </c>
      <c r="BK35" s="174">
        <v>574</v>
      </c>
      <c r="BL35" s="45">
        <v>0.06</v>
      </c>
      <c r="BM35" s="46">
        <v>972</v>
      </c>
      <c r="BN35" s="45">
        <v>0.12</v>
      </c>
      <c r="BO35" s="51">
        <v>1074</v>
      </c>
      <c r="BP35" s="69">
        <v>0.1</v>
      </c>
      <c r="BQ35" s="169">
        <v>671</v>
      </c>
      <c r="BR35" s="45">
        <v>0.03</v>
      </c>
      <c r="BS35" s="36">
        <v>3291</v>
      </c>
      <c r="BT35" s="66">
        <v>7.0000000000000007E-2</v>
      </c>
      <c r="BU35" s="169">
        <v>779</v>
      </c>
      <c r="BV35" s="45">
        <v>0.05</v>
      </c>
      <c r="BW35" s="46">
        <v>773</v>
      </c>
      <c r="BX35" s="45">
        <v>0.05</v>
      </c>
      <c r="BY35" s="51">
        <v>615</v>
      </c>
      <c r="BZ35" s="69">
        <v>0.04</v>
      </c>
      <c r="CA35" s="70">
        <v>924</v>
      </c>
      <c r="CB35" s="45">
        <v>0.06</v>
      </c>
      <c r="CC35" s="36">
        <v>3091</v>
      </c>
      <c r="CD35" s="134">
        <v>0.05</v>
      </c>
      <c r="CE35" s="169">
        <v>350</v>
      </c>
      <c r="CF35" s="45">
        <f>+CE35/CE$30</f>
        <v>1.9785189372526851E-2</v>
      </c>
      <c r="CG35" s="51">
        <v>1206</v>
      </c>
      <c r="CH35" s="45">
        <f>+CG35/CG$30</f>
        <v>0.11233233979135618</v>
      </c>
      <c r="CI35" s="68">
        <v>691</v>
      </c>
      <c r="CJ35" s="45">
        <f>+CI35/CI$30</f>
        <v>5.5515385233389572E-2</v>
      </c>
      <c r="CK35" s="65">
        <v>558</v>
      </c>
      <c r="CL35" s="66">
        <f>+CK35/CK$30</f>
        <v>6.584847769648336E-2</v>
      </c>
      <c r="CM35" s="61">
        <f>+CE35+CG35+CI35+CK35</f>
        <v>2805</v>
      </c>
      <c r="CN35" s="71">
        <f>+CM35/CM$30</f>
        <v>5.6842361237765211E-2</v>
      </c>
      <c r="CO35" s="61">
        <v>2811</v>
      </c>
      <c r="CP35" s="71">
        <f>+CO35/CO$30</f>
        <v>4.6322693340803849E-2</v>
      </c>
      <c r="CQ35" s="169">
        <v>650</v>
      </c>
      <c r="CR35" s="45">
        <f>+CQ35/CQ$30</f>
        <v>4.1074249605055291E-2</v>
      </c>
      <c r="CS35" s="51">
        <v>863</v>
      </c>
      <c r="CT35" s="45">
        <f>+CS35/CS$30</f>
        <v>5.8362074795428417E-2</v>
      </c>
      <c r="CU35" s="68">
        <v>729</v>
      </c>
      <c r="CV35" s="45">
        <f>+CU35/CU$30</f>
        <v>4.8377463667131193E-2</v>
      </c>
      <c r="CW35" s="65">
        <v>2229</v>
      </c>
      <c r="CX35" s="66">
        <f>+CW35/CW$30</f>
        <v>0.11387554919791561</v>
      </c>
      <c r="CY35" s="61">
        <f>+CQ35+CS35+CU35+CW35</f>
        <v>4471</v>
      </c>
      <c r="CZ35" s="71">
        <f>+CY35/CY$30</f>
        <v>6.8515822542333918E-2</v>
      </c>
      <c r="DA35" s="169">
        <v>1358</v>
      </c>
      <c r="DB35" s="45">
        <f>+DA35/DA$30</f>
        <v>8.3941154654469038E-2</v>
      </c>
      <c r="DC35" s="51">
        <v>1155</v>
      </c>
      <c r="DD35" s="45">
        <f>+DC35/DC$30</f>
        <v>7.7511576404268173E-2</v>
      </c>
      <c r="DE35" s="68">
        <v>715</v>
      </c>
      <c r="DF35" s="45">
        <f>+DE35/DE$30</f>
        <v>5.0323761261261264E-2</v>
      </c>
      <c r="DG35" s="65">
        <v>799</v>
      </c>
      <c r="DH35" s="66">
        <f>+DG35/DG$30</f>
        <v>3.7088613470732952E-2</v>
      </c>
      <c r="DI35" s="61">
        <f>+DA35+DC35+DE35+DG35</f>
        <v>4027</v>
      </c>
      <c r="DJ35" s="71">
        <f t="shared" si="28"/>
        <v>6.0257369444860091E-2</v>
      </c>
      <c r="DK35" s="243" t="s">
        <v>119</v>
      </c>
      <c r="DL35" s="247" t="s">
        <v>119</v>
      </c>
      <c r="DM35" s="200" t="s">
        <v>119</v>
      </c>
      <c r="DN35" s="247" t="s">
        <v>119</v>
      </c>
      <c r="DO35" s="200" t="s">
        <v>119</v>
      </c>
      <c r="DP35" s="189" t="s">
        <v>91</v>
      </c>
      <c r="DQ35" s="200" t="s">
        <v>119</v>
      </c>
      <c r="DR35" s="241" t="s">
        <v>91</v>
      </c>
      <c r="DS35" s="199" t="s">
        <v>119</v>
      </c>
      <c r="DT35" s="241" t="s">
        <v>91</v>
      </c>
      <c r="DU35" s="243" t="s">
        <v>132</v>
      </c>
      <c r="DV35" s="241" t="s">
        <v>91</v>
      </c>
      <c r="DW35" s="200" t="s">
        <v>119</v>
      </c>
      <c r="DX35" s="241" t="s">
        <v>91</v>
      </c>
      <c r="DY35" s="200" t="s">
        <v>119</v>
      </c>
      <c r="DZ35" s="241" t="s">
        <v>91</v>
      </c>
      <c r="EA35" s="200" t="s">
        <v>119</v>
      </c>
      <c r="EB35" s="241" t="s">
        <v>91</v>
      </c>
      <c r="EC35" s="199" t="s">
        <v>119</v>
      </c>
      <c r="ED35" s="242" t="s">
        <v>91</v>
      </c>
      <c r="EE35" s="243" t="s">
        <v>119</v>
      </c>
      <c r="EF35" s="189" t="s">
        <v>91</v>
      </c>
      <c r="EG35" s="200" t="s">
        <v>119</v>
      </c>
      <c r="EH35" s="189" t="s">
        <v>91</v>
      </c>
      <c r="EI35" s="200" t="s">
        <v>119</v>
      </c>
      <c r="EJ35" s="241" t="s">
        <v>91</v>
      </c>
      <c r="EK35" s="200" t="s">
        <v>119</v>
      </c>
      <c r="EL35" s="241" t="s">
        <v>91</v>
      </c>
      <c r="EM35" s="199" t="s">
        <v>119</v>
      </c>
      <c r="EN35" s="242" t="s">
        <v>91</v>
      </c>
      <c r="EO35" s="243" t="s">
        <v>119</v>
      </c>
      <c r="EP35" s="247" t="s">
        <v>119</v>
      </c>
      <c r="EQ35" s="277" t="s">
        <v>119</v>
      </c>
      <c r="ER35" s="247" t="s">
        <v>135</v>
      </c>
      <c r="ES35" s="189" t="s">
        <v>119</v>
      </c>
      <c r="ET35" s="247" t="s">
        <v>135</v>
      </c>
      <c r="EU35" s="277" t="s">
        <v>119</v>
      </c>
      <c r="EV35" s="241" t="s">
        <v>119</v>
      </c>
      <c r="EW35" s="279" t="s">
        <v>119</v>
      </c>
      <c r="EX35" s="242" t="s">
        <v>119</v>
      </c>
      <c r="EY35" s="243" t="s">
        <v>119</v>
      </c>
      <c r="EZ35" s="247" t="s">
        <v>119</v>
      </c>
      <c r="FA35" s="277" t="s">
        <v>119</v>
      </c>
      <c r="FB35" s="247" t="s">
        <v>102</v>
      </c>
      <c r="FC35" s="247" t="s">
        <v>119</v>
      </c>
      <c r="FD35" s="247" t="s">
        <v>102</v>
      </c>
      <c r="FE35" s="200" t="s">
        <v>119</v>
      </c>
      <c r="FF35" s="241" t="s">
        <v>119</v>
      </c>
      <c r="FG35" s="199" t="s">
        <v>119</v>
      </c>
      <c r="FH35" s="242" t="s">
        <v>119</v>
      </c>
    </row>
    <row r="36" spans="1:164" ht="16.5" thickBot="1" x14ac:dyDescent="0.25">
      <c r="A36" s="80" t="s">
        <v>18</v>
      </c>
      <c r="B36" s="81" t="s">
        <v>19</v>
      </c>
      <c r="C36" s="82">
        <v>2111</v>
      </c>
      <c r="D36" s="83">
        <v>0.182</v>
      </c>
      <c r="E36" s="84">
        <v>6642</v>
      </c>
      <c r="F36" s="83">
        <v>0.41899999999999998</v>
      </c>
      <c r="G36" s="84">
        <v>2253</v>
      </c>
      <c r="H36" s="83">
        <v>0.27900000000000003</v>
      </c>
      <c r="I36" s="84">
        <v>9606</v>
      </c>
      <c r="J36" s="138">
        <v>0.47699999999999998</v>
      </c>
      <c r="K36" s="86">
        <v>20612</v>
      </c>
      <c r="L36" s="139">
        <v>0.371</v>
      </c>
      <c r="M36" s="140">
        <v>2659</v>
      </c>
      <c r="N36" s="83">
        <v>0.25</v>
      </c>
      <c r="O36" s="84">
        <v>2258</v>
      </c>
      <c r="P36" s="83">
        <v>0.22600000000000001</v>
      </c>
      <c r="Q36" s="84">
        <v>1259</v>
      </c>
      <c r="R36" s="83">
        <v>0.23799999999999999</v>
      </c>
      <c r="S36" s="84">
        <v>3017</v>
      </c>
      <c r="T36" s="138">
        <v>0.35799999999999998</v>
      </c>
      <c r="U36" s="86">
        <v>9193</v>
      </c>
      <c r="V36" s="85">
        <v>0.26800000000000002</v>
      </c>
      <c r="W36" s="89">
        <v>1377</v>
      </c>
      <c r="X36" s="90">
        <v>0.28599999999999998</v>
      </c>
      <c r="Y36" s="91">
        <v>1715</v>
      </c>
      <c r="Z36" s="92">
        <v>0.184</v>
      </c>
      <c r="AA36" s="91">
        <v>1917</v>
      </c>
      <c r="AB36" s="92">
        <v>0.25800000000000001</v>
      </c>
      <c r="AC36" s="91">
        <v>3414</v>
      </c>
      <c r="AD36" s="92">
        <v>0.30599999999999999</v>
      </c>
      <c r="AE36" s="93">
        <v>8423</v>
      </c>
      <c r="AF36" s="90">
        <v>0.25800000000000001</v>
      </c>
      <c r="AG36" s="89">
        <v>1673</v>
      </c>
      <c r="AH36" s="90">
        <v>0.20899999999999999</v>
      </c>
      <c r="AI36" s="91">
        <v>2357</v>
      </c>
      <c r="AJ36" s="94">
        <v>0.27800000000000002</v>
      </c>
      <c r="AK36" s="91">
        <v>2390</v>
      </c>
      <c r="AL36" s="94">
        <v>0.32300000000000001</v>
      </c>
      <c r="AM36" s="91">
        <v>6450</v>
      </c>
      <c r="AN36" s="94">
        <v>0.45700000000000002</v>
      </c>
      <c r="AO36" s="93">
        <v>12870</v>
      </c>
      <c r="AP36" s="95">
        <v>0.33900000000000002</v>
      </c>
      <c r="AQ36" s="93">
        <v>1331</v>
      </c>
      <c r="AR36" s="95">
        <v>0.184</v>
      </c>
      <c r="AS36" s="96">
        <v>1249</v>
      </c>
      <c r="AT36" s="94">
        <v>0.16800000000000001</v>
      </c>
      <c r="AU36" s="96">
        <v>707</v>
      </c>
      <c r="AV36" s="92">
        <v>0.11899999999999999</v>
      </c>
      <c r="AW36" s="96">
        <v>1171</v>
      </c>
      <c r="AX36" s="94">
        <v>0.155</v>
      </c>
      <c r="AY36" s="93">
        <v>4457</v>
      </c>
      <c r="AZ36" s="95">
        <v>0.159</v>
      </c>
      <c r="BA36" s="89">
        <v>320</v>
      </c>
      <c r="BB36" s="92">
        <v>3.9E-2</v>
      </c>
      <c r="BC36" s="97">
        <v>783</v>
      </c>
      <c r="BD36" s="92">
        <v>0.09</v>
      </c>
      <c r="BE36" s="96">
        <v>674</v>
      </c>
      <c r="BF36" s="92">
        <v>7.0000000000000007E-2</v>
      </c>
      <c r="BG36" s="141">
        <v>1320</v>
      </c>
      <c r="BH36" s="99">
        <f>BG36/BG30</f>
        <v>0.11424614851999308</v>
      </c>
      <c r="BI36" s="89">
        <v>3097</v>
      </c>
      <c r="BJ36" s="99">
        <f>BI36/BI30</f>
        <v>8.1909547738693467E-2</v>
      </c>
      <c r="BK36" s="177">
        <v>1029</v>
      </c>
      <c r="BL36" s="92">
        <v>0.11</v>
      </c>
      <c r="BM36" s="97">
        <v>1007</v>
      </c>
      <c r="BN36" s="92">
        <v>0.13</v>
      </c>
      <c r="BO36" s="100">
        <v>820</v>
      </c>
      <c r="BP36" s="102">
        <v>0.08</v>
      </c>
      <c r="BQ36" s="170">
        <v>884</v>
      </c>
      <c r="BR36" s="92">
        <v>0.04</v>
      </c>
      <c r="BS36" s="89">
        <v>3740</v>
      </c>
      <c r="BT36" s="99">
        <v>0.08</v>
      </c>
      <c r="BU36" s="170">
        <v>1858</v>
      </c>
      <c r="BV36" s="92">
        <v>0.11</v>
      </c>
      <c r="BW36" s="97">
        <v>3259</v>
      </c>
      <c r="BX36" s="92">
        <v>0.21</v>
      </c>
      <c r="BY36" s="100">
        <v>1348</v>
      </c>
      <c r="BZ36" s="102">
        <v>0.08</v>
      </c>
      <c r="CA36" s="103">
        <v>2814</v>
      </c>
      <c r="CB36" s="92">
        <v>0.18</v>
      </c>
      <c r="CC36" s="89">
        <v>9279</v>
      </c>
      <c r="CD36" s="142">
        <v>0.14000000000000001</v>
      </c>
      <c r="CE36" s="170">
        <v>2667</v>
      </c>
      <c r="CF36" s="92">
        <f>+CE36/CE$30</f>
        <v>0.15076314301865459</v>
      </c>
      <c r="CG36" s="100">
        <v>844</v>
      </c>
      <c r="CH36" s="92">
        <f>+CG36/CG$30</f>
        <v>7.8614008941877797E-2</v>
      </c>
      <c r="CI36" s="101">
        <v>1648</v>
      </c>
      <c r="CJ36" s="92">
        <f>+CI36/CI$30</f>
        <v>0.13240138185908251</v>
      </c>
      <c r="CK36" s="98">
        <v>2780</v>
      </c>
      <c r="CL36" s="99">
        <f>+CK36/CK$30</f>
        <v>0.32806230823696009</v>
      </c>
      <c r="CM36" s="93">
        <f>+CE36+CG36+CI36+CK36</f>
        <v>7939</v>
      </c>
      <c r="CN36" s="104">
        <f>+CM36/CM$30</f>
        <v>0.16088110726082638</v>
      </c>
      <c r="CO36" s="93">
        <v>8848</v>
      </c>
      <c r="CP36" s="104">
        <f>+CO36/CO$30</f>
        <v>0.1458068981428077</v>
      </c>
      <c r="CQ36" s="170">
        <v>1211</v>
      </c>
      <c r="CR36" s="92">
        <f>+CQ36/CQ$30</f>
        <v>7.6524486571879935E-2</v>
      </c>
      <c r="CS36" s="100">
        <v>2230</v>
      </c>
      <c r="CT36" s="92">
        <f>+CS36/CS$30</f>
        <v>0.15080814228714412</v>
      </c>
      <c r="CU36" s="101">
        <v>1750</v>
      </c>
      <c r="CV36" s="92">
        <f>+CU36/CU$30</f>
        <v>0.1161324573627978</v>
      </c>
      <c r="CW36" s="98">
        <v>2393</v>
      </c>
      <c r="CX36" s="99">
        <f>+CW36/CW$30</f>
        <v>0.12225401042198836</v>
      </c>
      <c r="CY36" s="93">
        <f>+CQ36+CS36+CU36+CW36</f>
        <v>7584</v>
      </c>
      <c r="CZ36" s="104">
        <f>+CY36/CY$30</f>
        <v>0.11622097923530764</v>
      </c>
      <c r="DA36" s="170">
        <v>1261</v>
      </c>
      <c r="DB36" s="92">
        <f>+DA36/DA$30</f>
        <v>7.7945357893435527E-2</v>
      </c>
      <c r="DC36" s="100">
        <v>1421</v>
      </c>
      <c r="DD36" s="92">
        <f>+DC36/DC$30</f>
        <v>9.5362727333735992E-2</v>
      </c>
      <c r="DE36" s="101">
        <v>1068</v>
      </c>
      <c r="DF36" s="92">
        <f>+DE36/DE$30</f>
        <v>7.5168918918918914E-2</v>
      </c>
      <c r="DG36" s="98">
        <v>1363</v>
      </c>
      <c r="DH36" s="99">
        <f>+DG36/DG$30</f>
        <v>6.3268811214779744E-2</v>
      </c>
      <c r="DI36" s="93">
        <f>+DA36+DC36+DE36+DG36</f>
        <v>5113</v>
      </c>
      <c r="DJ36" s="104">
        <f t="shared" si="28"/>
        <v>7.6507556486607814E-2</v>
      </c>
      <c r="DK36" s="248" t="s">
        <v>119</v>
      </c>
      <c r="DL36" s="247" t="s">
        <v>119</v>
      </c>
      <c r="DM36" s="250" t="s">
        <v>119</v>
      </c>
      <c r="DN36" s="247" t="s">
        <v>119</v>
      </c>
      <c r="DO36" s="202">
        <v>2978</v>
      </c>
      <c r="DP36" s="204">
        <f>DO36/DO$30</f>
        <v>0.18190703072506262</v>
      </c>
      <c r="DQ36" s="202">
        <v>1870</v>
      </c>
      <c r="DR36" s="67">
        <f>DQ36/DQ$30</f>
        <v>6.9372310431814813E-2</v>
      </c>
      <c r="DS36" s="201">
        <v>7792</v>
      </c>
      <c r="DT36" s="67">
        <f>DS36/DS$30</f>
        <v>0.1043482918859561</v>
      </c>
      <c r="DU36" s="248">
        <v>3059</v>
      </c>
      <c r="DV36" s="67">
        <f>DU36/DU$30</f>
        <v>0.2050817913649772</v>
      </c>
      <c r="DW36" s="250">
        <v>2819</v>
      </c>
      <c r="DX36" s="67">
        <f>DW36/DW$30</f>
        <v>0.16907575121453847</v>
      </c>
      <c r="DY36" s="202">
        <v>1433</v>
      </c>
      <c r="DZ36" s="67">
        <f>DY36/DY$30</f>
        <v>5.8413500733735531E-2</v>
      </c>
      <c r="EA36" s="202">
        <v>7282</v>
      </c>
      <c r="EB36" s="67">
        <f>EA36/EA$30</f>
        <v>0.17008455178212734</v>
      </c>
      <c r="EC36" s="201">
        <v>14593</v>
      </c>
      <c r="ED36" s="71">
        <f>EC36/EC$30</f>
        <v>0.14750088441906303</v>
      </c>
      <c r="EE36" s="248">
        <v>3059</v>
      </c>
      <c r="EF36" s="63">
        <f>EE36/EE$30</f>
        <v>0.2050817913649772</v>
      </c>
      <c r="EG36" s="250">
        <v>2819</v>
      </c>
      <c r="EH36" s="63">
        <f>EG36/EG$30</f>
        <v>0.16907575121453847</v>
      </c>
      <c r="EI36" s="202">
        <v>1433</v>
      </c>
      <c r="EJ36" s="67">
        <f>EI36/EI$30</f>
        <v>5.8413500733735531E-2</v>
      </c>
      <c r="EK36" s="202">
        <v>7282</v>
      </c>
      <c r="EL36" s="67">
        <f>EK36/EK$30</f>
        <v>0.17008455178212734</v>
      </c>
      <c r="EM36" s="201">
        <v>14593</v>
      </c>
      <c r="EN36" s="71">
        <f>EM36/EM$30</f>
        <v>0.14750088441906303</v>
      </c>
      <c r="EO36" s="248">
        <v>2382</v>
      </c>
      <c r="EP36" s="247">
        <f>+EO36/EO$30</f>
        <v>0.15151707906621717</v>
      </c>
      <c r="EQ36" s="290">
        <v>3288</v>
      </c>
      <c r="ER36" s="247">
        <f>+EQ36/EQ$30</f>
        <v>0.20192839157403428</v>
      </c>
      <c r="ES36" s="291">
        <v>1350</v>
      </c>
      <c r="ET36" s="247">
        <f>+ES36/ES$30</f>
        <v>7.906758814571864E-2</v>
      </c>
      <c r="EU36" s="291">
        <v>2393</v>
      </c>
      <c r="EV36" s="268">
        <f>+EU36/EU$30</f>
        <v>0.13981887233420975</v>
      </c>
      <c r="EW36" s="292">
        <v>9413</v>
      </c>
      <c r="EX36" s="242">
        <f>+EW36/EW$30</f>
        <v>0.14220536914779508</v>
      </c>
      <c r="EY36" s="248">
        <v>1561</v>
      </c>
      <c r="EZ36" s="247">
        <f>+EY36/EY$30</f>
        <v>0.13658237816081897</v>
      </c>
      <c r="FA36" s="290">
        <v>3318</v>
      </c>
      <c r="FB36" s="247">
        <f>+FA36/FA$30</f>
        <v>0.18365991364995018</v>
      </c>
      <c r="FC36" s="202">
        <v>3564</v>
      </c>
      <c r="FD36" s="247">
        <f>+FC36/FC$30</f>
        <v>0.18362615281570405</v>
      </c>
      <c r="FE36" s="202">
        <v>4725</v>
      </c>
      <c r="FF36" s="268">
        <f>+FE36/FE$30</f>
        <v>0.20437735196159004</v>
      </c>
      <c r="FG36" s="201">
        <v>13168</v>
      </c>
      <c r="FH36" s="242">
        <f>+FG36/FG$30</f>
        <v>0.18283048470627439</v>
      </c>
    </row>
    <row r="37" spans="1:164" s="216" customFormat="1" ht="16.5" thickBot="1" x14ac:dyDescent="0.25">
      <c r="A37" s="231" t="s">
        <v>114</v>
      </c>
      <c r="B37" s="230" t="s">
        <v>115</v>
      </c>
      <c r="C37" s="240" t="s">
        <v>119</v>
      </c>
      <c r="D37" s="238" t="s">
        <v>119</v>
      </c>
      <c r="E37" s="215" t="s">
        <v>119</v>
      </c>
      <c r="F37" s="215" t="s">
        <v>119</v>
      </c>
      <c r="G37" s="237" t="s">
        <v>119</v>
      </c>
      <c r="H37" s="238" t="s">
        <v>119</v>
      </c>
      <c r="I37" s="215" t="s">
        <v>119</v>
      </c>
      <c r="J37" s="215" t="s">
        <v>119</v>
      </c>
      <c r="K37" s="239" t="s">
        <v>119</v>
      </c>
      <c r="L37" s="233" t="s">
        <v>119</v>
      </c>
      <c r="M37" s="240" t="s">
        <v>119</v>
      </c>
      <c r="N37" s="238" t="s">
        <v>119</v>
      </c>
      <c r="O37" s="215" t="s">
        <v>119</v>
      </c>
      <c r="P37" s="215" t="s">
        <v>119</v>
      </c>
      <c r="Q37" s="237" t="s">
        <v>119</v>
      </c>
      <c r="R37" s="238" t="s">
        <v>119</v>
      </c>
      <c r="S37" s="215" t="s">
        <v>119</v>
      </c>
      <c r="T37" s="215" t="s">
        <v>119</v>
      </c>
      <c r="U37" s="239" t="s">
        <v>119</v>
      </c>
      <c r="V37" s="233" t="s">
        <v>119</v>
      </c>
      <c r="W37" s="240" t="s">
        <v>119</v>
      </c>
      <c r="X37" s="238" t="s">
        <v>119</v>
      </c>
      <c r="Y37" s="215" t="s">
        <v>119</v>
      </c>
      <c r="Z37" s="215" t="s">
        <v>119</v>
      </c>
      <c r="AA37" s="237" t="s">
        <v>119</v>
      </c>
      <c r="AB37" s="238" t="s">
        <v>119</v>
      </c>
      <c r="AC37" s="215" t="s">
        <v>119</v>
      </c>
      <c r="AD37" s="215" t="s">
        <v>119</v>
      </c>
      <c r="AE37" s="239" t="s">
        <v>119</v>
      </c>
      <c r="AF37" s="233" t="s">
        <v>119</v>
      </c>
      <c r="AG37" s="240" t="s">
        <v>119</v>
      </c>
      <c r="AH37" s="238" t="s">
        <v>119</v>
      </c>
      <c r="AI37" s="215" t="s">
        <v>119</v>
      </c>
      <c r="AJ37" s="215" t="s">
        <v>119</v>
      </c>
      <c r="AK37" s="237" t="s">
        <v>119</v>
      </c>
      <c r="AL37" s="238" t="s">
        <v>119</v>
      </c>
      <c r="AM37" s="215" t="s">
        <v>119</v>
      </c>
      <c r="AN37" s="215" t="s">
        <v>119</v>
      </c>
      <c r="AO37" s="239" t="s">
        <v>119</v>
      </c>
      <c r="AP37" s="233" t="s">
        <v>119</v>
      </c>
      <c r="AQ37" s="240" t="s">
        <v>119</v>
      </c>
      <c r="AR37" s="238" t="s">
        <v>119</v>
      </c>
      <c r="AS37" s="215" t="s">
        <v>119</v>
      </c>
      <c r="AT37" s="215" t="s">
        <v>119</v>
      </c>
      <c r="AU37" s="237" t="s">
        <v>119</v>
      </c>
      <c r="AV37" s="238" t="s">
        <v>119</v>
      </c>
      <c r="AW37" s="215" t="s">
        <v>119</v>
      </c>
      <c r="AX37" s="215" t="s">
        <v>119</v>
      </c>
      <c r="AY37" s="239" t="s">
        <v>119</v>
      </c>
      <c r="AZ37" s="233" t="s">
        <v>119</v>
      </c>
      <c r="BA37" s="240" t="s">
        <v>119</v>
      </c>
      <c r="BB37" s="238" t="s">
        <v>119</v>
      </c>
      <c r="BC37" s="215" t="s">
        <v>119</v>
      </c>
      <c r="BD37" s="215" t="s">
        <v>119</v>
      </c>
      <c r="BE37" s="237" t="s">
        <v>119</v>
      </c>
      <c r="BF37" s="238" t="s">
        <v>119</v>
      </c>
      <c r="BG37" s="215" t="s">
        <v>119</v>
      </c>
      <c r="BH37" s="215" t="s">
        <v>119</v>
      </c>
      <c r="BI37" s="239" t="s">
        <v>119</v>
      </c>
      <c r="BJ37" s="233" t="s">
        <v>119</v>
      </c>
      <c r="BK37" s="240" t="s">
        <v>119</v>
      </c>
      <c r="BL37" s="238" t="s">
        <v>119</v>
      </c>
      <c r="BM37" s="215" t="s">
        <v>119</v>
      </c>
      <c r="BN37" s="215" t="s">
        <v>119</v>
      </c>
      <c r="BO37" s="237" t="s">
        <v>119</v>
      </c>
      <c r="BP37" s="238" t="s">
        <v>119</v>
      </c>
      <c r="BQ37" s="215" t="s">
        <v>119</v>
      </c>
      <c r="BR37" s="215" t="s">
        <v>119</v>
      </c>
      <c r="BS37" s="239" t="s">
        <v>119</v>
      </c>
      <c r="BT37" s="233" t="s">
        <v>119</v>
      </c>
      <c r="BU37" s="240" t="s">
        <v>119</v>
      </c>
      <c r="BV37" s="238" t="s">
        <v>119</v>
      </c>
      <c r="BW37" s="215" t="s">
        <v>119</v>
      </c>
      <c r="BX37" s="215" t="s">
        <v>119</v>
      </c>
      <c r="BY37" s="237" t="s">
        <v>119</v>
      </c>
      <c r="BZ37" s="238" t="s">
        <v>119</v>
      </c>
      <c r="CA37" s="215" t="s">
        <v>119</v>
      </c>
      <c r="CB37" s="215" t="s">
        <v>119</v>
      </c>
      <c r="CC37" s="239" t="s">
        <v>119</v>
      </c>
      <c r="CD37" s="233" t="s">
        <v>119</v>
      </c>
      <c r="CE37" s="240" t="s">
        <v>119</v>
      </c>
      <c r="CF37" s="238" t="s">
        <v>119</v>
      </c>
      <c r="CG37" s="215" t="s">
        <v>119</v>
      </c>
      <c r="CH37" s="215" t="s">
        <v>119</v>
      </c>
      <c r="CI37" s="237" t="s">
        <v>119</v>
      </c>
      <c r="CJ37" s="238" t="s">
        <v>119</v>
      </c>
      <c r="CK37" s="215" t="s">
        <v>119</v>
      </c>
      <c r="CL37" s="215" t="s">
        <v>119</v>
      </c>
      <c r="CM37" s="239" t="s">
        <v>119</v>
      </c>
      <c r="CN37" s="233" t="s">
        <v>119</v>
      </c>
      <c r="CO37" s="215" t="s">
        <v>119</v>
      </c>
      <c r="CP37" s="215" t="s">
        <v>119</v>
      </c>
      <c r="CQ37" s="240" t="s">
        <v>119</v>
      </c>
      <c r="CR37" s="238" t="s">
        <v>119</v>
      </c>
      <c r="CS37" s="215" t="s">
        <v>119</v>
      </c>
      <c r="CT37" s="215" t="s">
        <v>119</v>
      </c>
      <c r="CU37" s="237" t="s">
        <v>119</v>
      </c>
      <c r="CV37" s="238" t="s">
        <v>119</v>
      </c>
      <c r="CW37" s="215" t="s">
        <v>119</v>
      </c>
      <c r="CX37" s="215" t="s">
        <v>119</v>
      </c>
      <c r="CY37" s="239" t="s">
        <v>119</v>
      </c>
      <c r="CZ37" s="233" t="s">
        <v>119</v>
      </c>
      <c r="DA37" s="240" t="s">
        <v>119</v>
      </c>
      <c r="DB37" s="238" t="s">
        <v>119</v>
      </c>
      <c r="DC37" s="215" t="s">
        <v>119</v>
      </c>
      <c r="DD37" s="215" t="s">
        <v>119</v>
      </c>
      <c r="DE37" s="237" t="s">
        <v>119</v>
      </c>
      <c r="DF37" s="238" t="s">
        <v>119</v>
      </c>
      <c r="DG37" s="215" t="s">
        <v>119</v>
      </c>
      <c r="DH37" s="215" t="s">
        <v>119</v>
      </c>
      <c r="DI37" s="239" t="s">
        <v>119</v>
      </c>
      <c r="DJ37" s="233" t="s">
        <v>119</v>
      </c>
      <c r="DK37" s="240" t="s">
        <v>119</v>
      </c>
      <c r="DL37" s="238" t="s">
        <v>119</v>
      </c>
      <c r="DM37" s="215" t="s">
        <v>119</v>
      </c>
      <c r="DN37" s="238" t="s">
        <v>119</v>
      </c>
      <c r="DO37" s="237">
        <v>561</v>
      </c>
      <c r="DP37" s="238" t="s">
        <v>119</v>
      </c>
      <c r="DQ37" s="215" t="s">
        <v>119</v>
      </c>
      <c r="DR37" s="249" t="s">
        <v>119</v>
      </c>
      <c r="DS37" s="215" t="s">
        <v>119</v>
      </c>
      <c r="DT37" s="249" t="s">
        <v>119</v>
      </c>
      <c r="DU37" s="240" t="s">
        <v>119</v>
      </c>
      <c r="DV37" s="249" t="s">
        <v>119</v>
      </c>
      <c r="DW37" s="215" t="s">
        <v>119</v>
      </c>
      <c r="DX37" s="249" t="s">
        <v>119</v>
      </c>
      <c r="DY37" s="237">
        <v>331</v>
      </c>
      <c r="DZ37" s="249" t="s">
        <v>119</v>
      </c>
      <c r="EA37" s="215">
        <v>2</v>
      </c>
      <c r="EB37" s="249" t="s">
        <v>119</v>
      </c>
      <c r="EC37" s="255">
        <v>1065</v>
      </c>
      <c r="ED37" s="233" t="s">
        <v>119</v>
      </c>
      <c r="EE37" s="240" t="s">
        <v>119</v>
      </c>
      <c r="EF37" s="238" t="s">
        <v>91</v>
      </c>
      <c r="EG37" s="215" t="s">
        <v>119</v>
      </c>
      <c r="EH37" s="238" t="s">
        <v>91</v>
      </c>
      <c r="EI37" s="237">
        <v>331</v>
      </c>
      <c r="EJ37" s="249" t="s">
        <v>119</v>
      </c>
      <c r="EK37" s="215">
        <v>2</v>
      </c>
      <c r="EL37" s="249" t="s">
        <v>119</v>
      </c>
      <c r="EM37" s="255">
        <v>1065</v>
      </c>
      <c r="EN37" s="233" t="s">
        <v>119</v>
      </c>
      <c r="EO37" s="248">
        <v>1173</v>
      </c>
      <c r="EP37" s="238" t="s">
        <v>119</v>
      </c>
      <c r="EQ37" s="290">
        <v>1853</v>
      </c>
      <c r="ER37" s="238" t="s">
        <v>119</v>
      </c>
      <c r="ES37" s="290">
        <v>2436</v>
      </c>
      <c r="ET37" s="238" t="s">
        <v>119</v>
      </c>
      <c r="EU37" s="290">
        <v>3848</v>
      </c>
      <c r="EV37" s="249" t="s">
        <v>119</v>
      </c>
      <c r="EW37" s="290">
        <v>9310</v>
      </c>
      <c r="EX37" s="233" t="s">
        <v>119</v>
      </c>
      <c r="EY37" s="248">
        <v>4691</v>
      </c>
      <c r="EZ37" s="238" t="s">
        <v>119</v>
      </c>
      <c r="FA37" s="290">
        <v>2325</v>
      </c>
      <c r="FB37" s="263" t="s">
        <v>119</v>
      </c>
      <c r="FC37" s="293">
        <v>2517</v>
      </c>
      <c r="FD37" s="263" t="s">
        <v>119</v>
      </c>
      <c r="FE37" s="627">
        <v>4817</v>
      </c>
      <c r="FF37" s="249" t="s">
        <v>119</v>
      </c>
      <c r="FG37" s="255">
        <v>14350</v>
      </c>
      <c r="FH37" s="265" t="s">
        <v>119</v>
      </c>
    </row>
    <row r="38" spans="1:164" s="216" customFormat="1" ht="16" x14ac:dyDescent="0.2">
      <c r="A38" s="217"/>
      <c r="B38" s="217"/>
      <c r="C38" s="217"/>
      <c r="D38" s="217"/>
      <c r="E38" s="217"/>
      <c r="F38" s="217"/>
      <c r="G38" s="217"/>
      <c r="H38" s="217"/>
      <c r="I38" s="217"/>
      <c r="J38" s="217"/>
      <c r="K38" s="217"/>
      <c r="L38" s="217"/>
      <c r="M38" s="217"/>
      <c r="N38" s="217"/>
      <c r="O38" s="217"/>
      <c r="P38" s="217"/>
      <c r="Q38" s="217"/>
      <c r="R38" s="217"/>
      <c r="S38" s="217"/>
      <c r="T38" s="217"/>
      <c r="U38" s="217"/>
      <c r="V38" s="217"/>
      <c r="W38" s="153"/>
      <c r="X38" s="62"/>
      <c r="Y38" s="153"/>
      <c r="Z38" s="62"/>
      <c r="AA38" s="62"/>
      <c r="AB38" s="62"/>
      <c r="AC38" s="62"/>
      <c r="AD38" s="62"/>
      <c r="AE38" s="153"/>
      <c r="AF38" s="62"/>
      <c r="AG38" s="153"/>
      <c r="AH38" s="62"/>
      <c r="AI38" s="153"/>
      <c r="AJ38" s="153"/>
      <c r="AK38" s="153"/>
      <c r="AL38" s="153"/>
      <c r="AM38" s="153"/>
      <c r="AN38" s="153"/>
      <c r="AO38" s="153"/>
      <c r="AP38" s="153"/>
      <c r="AQ38" s="153"/>
      <c r="AR38" s="62"/>
      <c r="AS38" s="218"/>
      <c r="AT38" s="62"/>
      <c r="AU38" s="62"/>
      <c r="AV38" s="62"/>
      <c r="AW38" s="62"/>
      <c r="AX38" s="62"/>
      <c r="AY38" s="218"/>
      <c r="AZ38" s="62"/>
      <c r="BA38" s="153"/>
      <c r="BB38" s="62"/>
      <c r="BC38" s="153"/>
      <c r="BD38" s="62"/>
      <c r="BE38" s="62"/>
      <c r="BF38" s="62"/>
      <c r="BG38" s="219"/>
      <c r="BH38" s="220"/>
      <c r="BI38" s="220"/>
      <c r="BJ38" s="220"/>
      <c r="BK38" s="220"/>
      <c r="BL38" s="220"/>
      <c r="BM38" s="220"/>
      <c r="BN38" s="220"/>
      <c r="BO38" s="220"/>
      <c r="BP38" s="220"/>
      <c r="BQ38" s="220"/>
      <c r="BR38" s="220"/>
      <c r="BS38" s="219"/>
      <c r="BT38" s="219"/>
      <c r="BU38" s="220"/>
      <c r="BV38" s="220"/>
      <c r="BW38" s="220"/>
      <c r="BX38" s="220"/>
      <c r="BY38" s="220"/>
      <c r="BZ38" s="220"/>
      <c r="CA38" s="220"/>
      <c r="CB38" s="220"/>
      <c r="CC38" s="219"/>
      <c r="CD38" s="219"/>
      <c r="CE38" s="220"/>
      <c r="CF38" s="220"/>
      <c r="CG38" s="220"/>
      <c r="CH38" s="220"/>
      <c r="CI38" s="220"/>
      <c r="CJ38" s="220"/>
      <c r="CK38" s="220"/>
      <c r="CL38" s="220"/>
      <c r="CM38" s="219"/>
      <c r="CN38" s="219"/>
      <c r="CO38" s="219"/>
      <c r="CP38" s="219"/>
      <c r="CQ38" s="220"/>
      <c r="CR38" s="220"/>
      <c r="CS38" s="220"/>
      <c r="CT38" s="220"/>
      <c r="CU38" s="220"/>
      <c r="CV38" s="220"/>
      <c r="CW38" s="220"/>
      <c r="CX38" s="220"/>
      <c r="CY38" s="219"/>
      <c r="CZ38" s="219"/>
      <c r="DA38" s="220"/>
      <c r="DB38" s="220"/>
      <c r="DC38" s="220"/>
      <c r="DD38" s="220"/>
      <c r="DE38" s="220"/>
      <c r="DF38" s="220"/>
      <c r="DG38" s="220"/>
      <c r="DH38" s="220"/>
      <c r="DI38" s="219"/>
      <c r="DJ38" s="219"/>
      <c r="DK38" s="220"/>
      <c r="DL38" s="220"/>
      <c r="DM38" s="220"/>
      <c r="DN38" s="220"/>
      <c r="DO38" s="220"/>
      <c r="DP38" s="220"/>
      <c r="DQ38" s="220"/>
      <c r="DR38" s="220"/>
      <c r="DS38" s="219"/>
      <c r="DT38" s="219"/>
      <c r="DU38" s="220"/>
      <c r="DV38" s="220"/>
      <c r="DW38" s="220"/>
      <c r="DX38" s="220"/>
      <c r="DY38" s="220"/>
      <c r="DZ38" s="220"/>
      <c r="EA38" s="220"/>
      <c r="EB38" s="220"/>
      <c r="EC38" s="219"/>
      <c r="ED38" s="219"/>
      <c r="EE38" s="220"/>
      <c r="EF38" s="220"/>
      <c r="EG38" s="220"/>
      <c r="EH38" s="220"/>
      <c r="EI38" s="220"/>
      <c r="EJ38" s="220"/>
      <c r="EK38" s="220"/>
      <c r="EL38" s="220"/>
      <c r="EM38" s="219"/>
      <c r="EN38" s="219"/>
      <c r="EO38" s="220"/>
      <c r="EP38" s="220"/>
      <c r="EQ38" s="220"/>
      <c r="ER38" s="220"/>
      <c r="ES38" s="220"/>
      <c r="ET38" s="220"/>
      <c r="EU38" s="220"/>
      <c r="EV38" s="220"/>
      <c r="EW38" s="219"/>
      <c r="EX38" s="219"/>
      <c r="EY38" s="220"/>
      <c r="EZ38" s="220"/>
      <c r="FA38" s="220"/>
      <c r="FB38" s="220"/>
      <c r="FC38" s="220"/>
      <c r="FD38" s="220"/>
      <c r="FE38" s="220"/>
      <c r="FF38" s="220"/>
      <c r="FG38" s="219"/>
      <c r="FH38" s="219"/>
    </row>
    <row r="39" spans="1:164" s="216" customFormat="1" ht="16" x14ac:dyDescent="0.2">
      <c r="A39" s="260" t="s">
        <v>123</v>
      </c>
      <c r="B39" s="217"/>
      <c r="C39" s="217"/>
      <c r="D39" s="217"/>
      <c r="E39" s="217"/>
      <c r="F39" s="217"/>
      <c r="G39" s="217"/>
      <c r="H39" s="217"/>
      <c r="I39" s="217"/>
      <c r="J39" s="217"/>
      <c r="K39" s="217"/>
      <c r="L39" s="217"/>
      <c r="M39" s="217"/>
      <c r="N39" s="217"/>
      <c r="O39" s="217"/>
      <c r="P39" s="217"/>
      <c r="Q39" s="217"/>
      <c r="R39" s="217"/>
      <c r="S39" s="217"/>
      <c r="T39" s="217"/>
      <c r="U39" s="217"/>
      <c r="V39" s="217"/>
      <c r="W39" s="153"/>
      <c r="X39" s="62"/>
      <c r="Y39" s="153"/>
      <c r="Z39" s="62"/>
      <c r="AA39" s="62"/>
      <c r="AB39" s="62"/>
      <c r="AC39" s="62"/>
      <c r="AD39" s="62"/>
      <c r="AE39" s="153"/>
      <c r="AF39" s="62"/>
      <c r="AG39" s="153"/>
      <c r="AH39" s="62"/>
      <c r="AI39" s="153"/>
      <c r="AJ39" s="153"/>
      <c r="AK39" s="153"/>
      <c r="AL39" s="153"/>
      <c r="AM39" s="153"/>
      <c r="AN39" s="153"/>
      <c r="AO39" s="153"/>
      <c r="AP39" s="153"/>
      <c r="AQ39" s="153"/>
      <c r="AR39" s="62"/>
      <c r="AS39" s="218"/>
      <c r="AT39" s="62"/>
      <c r="AU39" s="62"/>
      <c r="AV39" s="62"/>
      <c r="AW39" s="62"/>
      <c r="AX39" s="62"/>
      <c r="AY39" s="218"/>
      <c r="AZ39" s="62"/>
      <c r="BA39" s="153"/>
      <c r="BB39" s="62"/>
      <c r="BC39" s="153"/>
      <c r="BD39" s="62"/>
      <c r="BE39" s="62"/>
      <c r="BF39" s="62"/>
      <c r="BG39" s="219"/>
      <c r="BH39" s="220"/>
      <c r="BI39" s="220"/>
      <c r="BJ39" s="220"/>
      <c r="BK39" s="220"/>
      <c r="BL39" s="220"/>
      <c r="BM39" s="220"/>
      <c r="BN39" s="220"/>
      <c r="BO39" s="220"/>
      <c r="BP39" s="220"/>
      <c r="BQ39" s="220"/>
      <c r="BR39" s="220"/>
      <c r="BS39" s="219"/>
      <c r="BT39" s="219"/>
      <c r="BU39" s="220"/>
      <c r="BV39" s="220"/>
      <c r="BW39" s="220"/>
      <c r="BX39" s="220"/>
      <c r="BY39" s="220"/>
      <c r="BZ39" s="220"/>
      <c r="CA39" s="220"/>
      <c r="CB39" s="220"/>
      <c r="CC39" s="219"/>
      <c r="CD39" s="219"/>
      <c r="CE39" s="220"/>
      <c r="CF39" s="220"/>
      <c r="CG39" s="220"/>
      <c r="CH39" s="220"/>
      <c r="CI39" s="220"/>
      <c r="CJ39" s="220"/>
      <c r="CK39" s="220"/>
      <c r="CL39" s="220"/>
      <c r="CM39" s="219"/>
      <c r="CN39" s="219"/>
      <c r="CO39" s="219"/>
      <c r="CP39" s="219"/>
      <c r="CQ39" s="220"/>
      <c r="CR39" s="220"/>
      <c r="CS39" s="220"/>
      <c r="CT39" s="220"/>
      <c r="CU39" s="220"/>
      <c r="CV39" s="220"/>
      <c r="CW39" s="220"/>
      <c r="CX39" s="220"/>
      <c r="CY39" s="219"/>
      <c r="CZ39" s="219"/>
      <c r="DA39" s="220"/>
      <c r="DB39" s="220"/>
      <c r="DC39" s="220"/>
      <c r="DD39" s="220"/>
      <c r="DE39" s="220"/>
      <c r="DF39" s="220"/>
      <c r="DG39" s="220"/>
      <c r="DH39" s="220"/>
      <c r="DI39" s="219"/>
      <c r="DJ39" s="219"/>
      <c r="DK39" s="220"/>
      <c r="DL39" s="220"/>
      <c r="DM39" s="220"/>
      <c r="DN39" s="220"/>
      <c r="DO39" s="220"/>
      <c r="DP39" s="220"/>
      <c r="DQ39" s="220"/>
      <c r="DR39" s="220"/>
      <c r="DS39" s="219"/>
      <c r="DT39" s="219"/>
      <c r="DU39" s="220"/>
      <c r="DV39" s="220"/>
      <c r="DW39" s="220"/>
      <c r="DX39" s="220"/>
      <c r="DY39" s="220"/>
      <c r="DZ39" s="220"/>
      <c r="EA39" s="220"/>
      <c r="EB39" s="220"/>
      <c r="EC39" s="219"/>
      <c r="ED39" s="219"/>
      <c r="EE39" s="220"/>
      <c r="EF39" s="220"/>
      <c r="EG39" s="220"/>
      <c r="EH39" s="220"/>
      <c r="EI39" s="220"/>
      <c r="EJ39" s="220"/>
      <c r="EK39" s="220"/>
      <c r="EL39" s="220"/>
      <c r="EM39" s="219"/>
      <c r="EN39" s="219"/>
      <c r="EO39" s="220"/>
      <c r="EP39" s="220"/>
      <c r="EQ39" s="220"/>
      <c r="ER39" s="220"/>
      <c r="ES39" s="220"/>
      <c r="ET39" s="220"/>
      <c r="EU39" s="220"/>
      <c r="EV39" s="220"/>
      <c r="EW39" s="219"/>
      <c r="EX39" s="219"/>
      <c r="EY39" s="220"/>
      <c r="EZ39" s="220"/>
      <c r="FA39" s="220"/>
      <c r="FB39" s="220"/>
      <c r="FC39" s="220"/>
      <c r="FD39" s="220"/>
      <c r="FE39" s="220"/>
      <c r="FF39" s="220"/>
      <c r="FG39" s="219"/>
      <c r="FH39" s="219"/>
    </row>
    <row r="40" spans="1:164" s="216" customFormat="1" ht="16" x14ac:dyDescent="0.2">
      <c r="A40" s="258" t="s">
        <v>130</v>
      </c>
      <c r="B40" s="217"/>
      <c r="C40" s="217"/>
      <c r="D40" s="217"/>
      <c r="E40" s="217"/>
      <c r="F40" s="217"/>
      <c r="G40" s="217"/>
      <c r="H40" s="217"/>
      <c r="I40" s="217"/>
      <c r="J40" s="217"/>
      <c r="K40" s="217"/>
      <c r="L40" s="217"/>
      <c r="M40" s="217"/>
      <c r="N40" s="217"/>
      <c r="O40" s="217"/>
      <c r="P40" s="217"/>
      <c r="Q40" s="217"/>
      <c r="R40" s="217"/>
      <c r="S40" s="217"/>
      <c r="T40" s="217"/>
      <c r="U40" s="217"/>
      <c r="V40" s="217"/>
      <c r="W40" s="153"/>
      <c r="X40" s="62"/>
      <c r="Y40" s="153"/>
      <c r="Z40" s="62"/>
      <c r="AA40" s="62"/>
      <c r="AB40" s="62"/>
      <c r="AC40" s="62"/>
      <c r="AD40" s="62"/>
      <c r="AE40" s="153"/>
      <c r="AF40" s="62"/>
      <c r="AG40" s="153"/>
      <c r="AH40" s="62"/>
      <c r="AI40" s="153"/>
      <c r="AJ40" s="153"/>
      <c r="AK40" s="153"/>
      <c r="AL40" s="153"/>
      <c r="AM40" s="153"/>
      <c r="AN40" s="153"/>
      <c r="AO40" s="153"/>
      <c r="AP40" s="153"/>
      <c r="AQ40" s="153"/>
      <c r="AR40" s="62"/>
      <c r="AS40" s="218"/>
      <c r="AT40" s="62"/>
      <c r="AU40" s="62"/>
      <c r="AV40" s="62"/>
      <c r="AW40" s="62"/>
      <c r="AX40" s="62"/>
      <c r="AY40" s="218"/>
      <c r="AZ40" s="62"/>
      <c r="BA40" s="153"/>
      <c r="BB40" s="62"/>
      <c r="BC40" s="153"/>
      <c r="BD40" s="62"/>
      <c r="BE40" s="62"/>
      <c r="BF40" s="62"/>
      <c r="BG40" s="219"/>
      <c r="BH40" s="220"/>
      <c r="BI40" s="220"/>
      <c r="BJ40" s="220"/>
      <c r="BK40" s="220"/>
      <c r="BL40" s="220"/>
      <c r="BM40" s="220"/>
      <c r="BN40" s="220"/>
      <c r="BO40" s="220"/>
      <c r="BP40" s="220"/>
      <c r="BQ40" s="220"/>
      <c r="BR40" s="220"/>
      <c r="BS40" s="219"/>
      <c r="BT40" s="219"/>
      <c r="BU40" s="220"/>
      <c r="BV40" s="220"/>
      <c r="BW40" s="220"/>
      <c r="BX40" s="220"/>
      <c r="BY40" s="220"/>
      <c r="BZ40" s="220"/>
      <c r="CA40" s="220"/>
      <c r="CB40" s="220"/>
      <c r="CC40" s="219"/>
      <c r="CD40" s="219"/>
      <c r="CE40" s="220"/>
      <c r="CF40" s="220"/>
      <c r="CG40" s="220"/>
      <c r="CH40" s="220"/>
      <c r="CI40" s="220"/>
      <c r="CJ40" s="220"/>
      <c r="CK40" s="220"/>
      <c r="CL40" s="220"/>
      <c r="CM40" s="219"/>
      <c r="CN40" s="219"/>
      <c r="CO40" s="219"/>
      <c r="CP40" s="219"/>
      <c r="CQ40" s="220"/>
      <c r="CR40" s="220"/>
      <c r="CS40" s="220"/>
      <c r="CT40" s="220"/>
      <c r="CU40" s="220"/>
      <c r="CV40" s="220"/>
      <c r="CW40" s="220"/>
      <c r="CX40" s="220"/>
      <c r="CY40" s="219"/>
      <c r="CZ40" s="219"/>
      <c r="DA40" s="220"/>
      <c r="DB40" s="220"/>
      <c r="DC40" s="220"/>
      <c r="DD40" s="220"/>
      <c r="DE40" s="220"/>
      <c r="DF40" s="220"/>
      <c r="DG40" s="220"/>
      <c r="DH40" s="220"/>
      <c r="DI40" s="219"/>
      <c r="DJ40" s="219"/>
      <c r="DK40" s="220"/>
      <c r="DL40" s="220"/>
      <c r="DM40" s="220"/>
      <c r="DN40" s="220"/>
      <c r="DO40" s="220"/>
      <c r="DP40" s="220"/>
      <c r="DQ40" s="220"/>
      <c r="DR40" s="220"/>
      <c r="DS40" s="219"/>
      <c r="DT40" s="219"/>
      <c r="DU40" s="220"/>
      <c r="DV40" s="220"/>
      <c r="DW40" s="220"/>
      <c r="DX40" s="220"/>
      <c r="DY40" s="220"/>
      <c r="DZ40" s="220"/>
      <c r="EA40" s="220"/>
      <c r="EB40" s="220"/>
      <c r="EC40" s="219"/>
      <c r="ED40" s="219"/>
      <c r="EE40" s="220"/>
      <c r="EF40" s="220"/>
      <c r="EG40" s="220"/>
      <c r="EH40" s="220"/>
      <c r="EI40" s="220"/>
      <c r="EJ40" s="220"/>
      <c r="EK40" s="220"/>
      <c r="EL40" s="220"/>
      <c r="EM40" s="219"/>
      <c r="EN40" s="219"/>
      <c r="EO40" s="220"/>
      <c r="EP40" s="220"/>
      <c r="EQ40" s="220"/>
      <c r="ER40" s="220"/>
      <c r="ES40" s="220"/>
      <c r="ET40" s="220"/>
      <c r="EU40" s="220"/>
      <c r="EV40" s="220"/>
      <c r="EW40" s="219"/>
      <c r="EX40" s="219"/>
      <c r="EY40" s="220"/>
      <c r="EZ40" s="220"/>
      <c r="FA40" s="220"/>
      <c r="FB40" s="220"/>
      <c r="FC40" s="220"/>
      <c r="FD40" s="220"/>
      <c r="FE40" s="220"/>
      <c r="FF40" s="220"/>
      <c r="FG40" s="219"/>
      <c r="FH40" s="219"/>
    </row>
    <row r="41" spans="1:164" s="216" customFormat="1" ht="16" x14ac:dyDescent="0.2">
      <c r="A41" s="260" t="s">
        <v>141</v>
      </c>
      <c r="B41" s="217"/>
      <c r="C41" s="217"/>
      <c r="D41" s="217"/>
      <c r="E41" s="217"/>
      <c r="F41" s="217"/>
      <c r="G41" s="217"/>
      <c r="H41" s="217"/>
      <c r="I41" s="217"/>
      <c r="J41" s="217"/>
      <c r="K41" s="217"/>
      <c r="L41" s="217"/>
      <c r="M41" s="217"/>
      <c r="N41" s="217"/>
      <c r="O41" s="217"/>
      <c r="P41" s="217"/>
      <c r="Q41" s="217"/>
      <c r="R41" s="217"/>
      <c r="S41" s="217"/>
      <c r="T41" s="217"/>
      <c r="U41" s="217"/>
      <c r="V41" s="217"/>
      <c r="W41" s="153"/>
      <c r="X41" s="62"/>
      <c r="Y41" s="153"/>
      <c r="Z41" s="62"/>
      <c r="AA41" s="62"/>
      <c r="AB41" s="62"/>
      <c r="AC41" s="62"/>
      <c r="AD41" s="62"/>
      <c r="AE41" s="153"/>
      <c r="AF41" s="62"/>
      <c r="AG41" s="153"/>
      <c r="AH41" s="62"/>
      <c r="AI41" s="153"/>
      <c r="AJ41" s="153"/>
      <c r="AK41" s="153"/>
      <c r="AL41" s="153"/>
      <c r="AM41" s="153"/>
      <c r="AN41" s="153"/>
      <c r="AO41" s="153"/>
      <c r="AP41" s="153"/>
      <c r="AQ41" s="153"/>
      <c r="AR41" s="62"/>
      <c r="AS41" s="218"/>
      <c r="AT41" s="62"/>
      <c r="AU41" s="62"/>
      <c r="AV41" s="62"/>
      <c r="AW41" s="62"/>
      <c r="AX41" s="62"/>
      <c r="AY41" s="218"/>
      <c r="AZ41" s="62"/>
      <c r="BA41" s="153"/>
      <c r="BB41" s="62"/>
      <c r="BC41" s="153"/>
      <c r="BD41" s="62"/>
      <c r="BE41" s="62"/>
      <c r="BF41" s="62"/>
      <c r="BG41" s="219"/>
      <c r="BH41" s="220"/>
      <c r="BI41" s="220"/>
      <c r="BJ41" s="220"/>
      <c r="BK41" s="220"/>
      <c r="BL41" s="220"/>
      <c r="BM41" s="220"/>
      <c r="BN41" s="220"/>
      <c r="BO41" s="220"/>
      <c r="BP41" s="220"/>
      <c r="BQ41" s="220"/>
      <c r="BR41" s="220"/>
      <c r="BS41" s="219"/>
      <c r="BT41" s="219"/>
      <c r="BU41" s="220"/>
      <c r="BV41" s="220"/>
      <c r="BW41" s="220"/>
      <c r="BX41" s="220"/>
      <c r="BY41" s="220"/>
      <c r="BZ41" s="220"/>
      <c r="CA41" s="220"/>
      <c r="CB41" s="220"/>
      <c r="CC41" s="219"/>
      <c r="CD41" s="219"/>
      <c r="CE41" s="220"/>
      <c r="CF41" s="220"/>
      <c r="CG41" s="220"/>
      <c r="CH41" s="220"/>
      <c r="CI41" s="220"/>
      <c r="CJ41" s="220"/>
      <c r="CK41" s="220"/>
      <c r="CL41" s="220"/>
      <c r="CM41" s="219"/>
      <c r="CN41" s="219"/>
      <c r="CO41" s="219"/>
      <c r="CP41" s="219"/>
      <c r="CQ41" s="220"/>
      <c r="CR41" s="220"/>
      <c r="CS41" s="220"/>
      <c r="CT41" s="220"/>
      <c r="CU41" s="220"/>
      <c r="CV41" s="220"/>
      <c r="CW41" s="220"/>
      <c r="CX41" s="220"/>
      <c r="CY41" s="219"/>
      <c r="CZ41" s="219"/>
      <c r="DA41" s="220"/>
      <c r="DB41" s="220"/>
      <c r="DC41" s="220"/>
      <c r="DD41" s="220"/>
      <c r="DE41" s="220"/>
      <c r="DF41" s="220"/>
      <c r="DG41" s="220"/>
      <c r="DH41" s="220"/>
      <c r="DI41" s="219"/>
      <c r="DJ41" s="219"/>
      <c r="DK41" s="220"/>
      <c r="DL41" s="220"/>
      <c r="DM41" s="220"/>
      <c r="DN41" s="220"/>
      <c r="DO41" s="220"/>
      <c r="DP41" s="220"/>
      <c r="DQ41" s="220"/>
      <c r="DR41" s="220"/>
      <c r="DS41" s="219"/>
      <c r="DT41" s="219"/>
      <c r="DU41" s="220"/>
      <c r="DV41" s="220"/>
      <c r="DW41" s="220"/>
      <c r="DX41" s="220"/>
      <c r="DY41" s="220"/>
      <c r="DZ41" s="220"/>
      <c r="EA41" s="220"/>
      <c r="EB41" s="220"/>
      <c r="EC41" s="219"/>
      <c r="ED41" s="219"/>
      <c r="EE41" s="220"/>
      <c r="EF41" s="220"/>
      <c r="EG41" s="220"/>
      <c r="EH41" s="220"/>
      <c r="EI41" s="220"/>
      <c r="EJ41" s="220"/>
      <c r="EK41" s="220"/>
      <c r="EL41" s="220"/>
      <c r="EM41" s="219"/>
      <c r="EN41" s="219"/>
      <c r="EO41" s="220"/>
      <c r="EP41" s="220"/>
      <c r="EQ41" s="220"/>
      <c r="ER41" s="220"/>
      <c r="ES41" s="220"/>
      <c r="ET41" s="220"/>
      <c r="EU41" s="220"/>
      <c r="EV41" s="220"/>
      <c r="EW41" s="219"/>
      <c r="EX41" s="219"/>
      <c r="EY41" s="220"/>
      <c r="EZ41" s="220"/>
      <c r="FA41" s="220"/>
      <c r="FB41" s="220"/>
      <c r="FC41" s="220"/>
      <c r="FD41" s="220"/>
      <c r="FE41" s="220"/>
      <c r="FF41" s="220"/>
      <c r="FG41" s="219"/>
      <c r="FH41" s="219"/>
    </row>
    <row r="42" spans="1:164" s="216" customFormat="1" ht="16" x14ac:dyDescent="0.2">
      <c r="A42" s="258"/>
      <c r="B42" s="217"/>
      <c r="C42" s="217"/>
      <c r="D42" s="217"/>
      <c r="E42" s="217"/>
      <c r="F42" s="217"/>
      <c r="G42" s="217"/>
      <c r="H42" s="217"/>
      <c r="I42" s="217"/>
      <c r="J42" s="217"/>
      <c r="K42" s="217"/>
      <c r="L42" s="217"/>
      <c r="M42" s="217"/>
      <c r="N42" s="217"/>
      <c r="O42" s="217"/>
      <c r="P42" s="217"/>
      <c r="Q42" s="217"/>
      <c r="R42" s="217"/>
      <c r="S42" s="217"/>
      <c r="T42" s="217"/>
      <c r="U42" s="217"/>
      <c r="V42" s="217"/>
      <c r="W42" s="153"/>
      <c r="X42" s="62"/>
      <c r="Y42" s="153"/>
      <c r="Z42" s="62"/>
      <c r="AA42" s="62"/>
      <c r="AB42" s="62"/>
      <c r="AC42" s="62"/>
      <c r="AD42" s="62"/>
      <c r="AE42" s="153"/>
      <c r="AF42" s="62"/>
      <c r="AG42" s="153"/>
      <c r="AH42" s="62"/>
      <c r="AI42" s="153"/>
      <c r="AJ42" s="153"/>
      <c r="AK42" s="153"/>
      <c r="AL42" s="153"/>
      <c r="AM42" s="153"/>
      <c r="AN42" s="153"/>
      <c r="AO42" s="153"/>
      <c r="AP42" s="153"/>
      <c r="AQ42" s="153"/>
      <c r="AR42" s="62"/>
      <c r="AS42" s="218"/>
      <c r="AT42" s="62"/>
      <c r="AU42" s="62"/>
      <c r="AV42" s="62"/>
      <c r="AW42" s="62"/>
      <c r="AX42" s="62"/>
      <c r="AY42" s="218"/>
      <c r="AZ42" s="62"/>
      <c r="BA42" s="153"/>
      <c r="BB42" s="62"/>
      <c r="BC42" s="153"/>
      <c r="BD42" s="62"/>
      <c r="BE42" s="62"/>
      <c r="BF42" s="62"/>
      <c r="BG42" s="219"/>
      <c r="BH42" s="220"/>
      <c r="BI42" s="220"/>
      <c r="BJ42" s="220"/>
      <c r="BK42" s="220"/>
      <c r="BL42" s="220"/>
      <c r="BM42" s="220"/>
      <c r="BN42" s="220"/>
      <c r="BO42" s="220"/>
      <c r="BP42" s="220"/>
      <c r="BQ42" s="220"/>
      <c r="BR42" s="220"/>
      <c r="BS42" s="219"/>
      <c r="BT42" s="219"/>
      <c r="BU42" s="220"/>
      <c r="BV42" s="220"/>
      <c r="BW42" s="220"/>
      <c r="BX42" s="220"/>
      <c r="BY42" s="220"/>
      <c r="BZ42" s="220"/>
      <c r="CA42" s="220"/>
      <c r="CB42" s="220"/>
      <c r="CC42" s="219"/>
      <c r="CD42" s="219"/>
      <c r="CE42" s="220"/>
      <c r="CF42" s="220"/>
      <c r="CG42" s="220"/>
      <c r="CH42" s="220"/>
      <c r="CI42" s="220"/>
      <c r="CJ42" s="220"/>
      <c r="CK42" s="220"/>
      <c r="CL42" s="220"/>
      <c r="CM42" s="219"/>
      <c r="CN42" s="219"/>
      <c r="CO42" s="219"/>
      <c r="CP42" s="219"/>
      <c r="CQ42" s="220"/>
      <c r="CR42" s="220"/>
      <c r="CS42" s="220"/>
      <c r="CT42" s="220"/>
      <c r="CU42" s="220"/>
      <c r="CV42" s="220"/>
      <c r="CW42" s="220"/>
      <c r="CX42" s="220"/>
      <c r="CY42" s="219"/>
      <c r="CZ42" s="219"/>
      <c r="DA42" s="220"/>
      <c r="DB42" s="220"/>
      <c r="DC42" s="220"/>
      <c r="DD42" s="220"/>
      <c r="DE42" s="220"/>
      <c r="DF42" s="220"/>
      <c r="DG42" s="220"/>
      <c r="DH42" s="220"/>
      <c r="DI42" s="219"/>
      <c r="DJ42" s="219"/>
      <c r="DK42" s="220"/>
      <c r="DL42" s="220"/>
      <c r="DM42" s="220"/>
      <c r="DN42" s="220"/>
      <c r="DO42" s="220"/>
      <c r="DP42" s="220"/>
      <c r="DQ42" s="220"/>
      <c r="DR42" s="220"/>
      <c r="DS42" s="219"/>
      <c r="DT42" s="219"/>
      <c r="DU42" s="220"/>
      <c r="DV42" s="220"/>
      <c r="DW42" s="220"/>
      <c r="DX42" s="220"/>
      <c r="DY42" s="220"/>
      <c r="DZ42" s="220"/>
      <c r="EA42" s="220"/>
      <c r="EB42" s="220"/>
      <c r="EC42" s="219"/>
      <c r="ED42" s="219"/>
      <c r="EE42" s="220"/>
      <c r="EF42" s="220"/>
      <c r="EG42" s="220"/>
      <c r="EH42" s="220"/>
      <c r="EI42" s="220"/>
      <c r="EJ42" s="220"/>
      <c r="EK42" s="220"/>
      <c r="EL42" s="220"/>
      <c r="EM42" s="219"/>
      <c r="EN42" s="219"/>
      <c r="EO42" s="220"/>
      <c r="EP42" s="220"/>
      <c r="EQ42" s="220"/>
      <c r="ER42" s="220"/>
      <c r="ES42" s="220"/>
      <c r="ET42" s="220"/>
      <c r="EU42" s="220"/>
      <c r="EV42" s="220"/>
      <c r="EW42" s="219"/>
      <c r="EX42" s="219"/>
      <c r="EY42" s="220"/>
      <c r="EZ42" s="220"/>
      <c r="FA42" s="220"/>
      <c r="FB42" s="220"/>
      <c r="FC42" s="220"/>
      <c r="FD42" s="220"/>
      <c r="FE42" s="220"/>
      <c r="FF42" s="220"/>
      <c r="FG42" s="219"/>
      <c r="FH42" s="219"/>
    </row>
    <row r="43" spans="1:164" s="229" customFormat="1" ht="16" x14ac:dyDescent="0.2">
      <c r="A43" s="261" t="s">
        <v>143</v>
      </c>
      <c r="B43" s="223"/>
      <c r="C43" s="223"/>
      <c r="D43" s="223"/>
      <c r="E43" s="223"/>
      <c r="F43" s="223"/>
      <c r="G43" s="223"/>
      <c r="H43" s="223"/>
      <c r="I43" s="223"/>
      <c r="J43" s="223"/>
      <c r="K43" s="223"/>
      <c r="L43" s="223"/>
      <c r="M43" s="223"/>
      <c r="N43" s="223"/>
      <c r="O43" s="223"/>
      <c r="P43" s="223"/>
      <c r="Q43" s="223"/>
      <c r="R43" s="223"/>
      <c r="S43" s="223"/>
      <c r="T43" s="223"/>
      <c r="U43" s="223"/>
      <c r="V43" s="223"/>
      <c r="W43" s="224"/>
      <c r="X43" s="225"/>
      <c r="Y43" s="224"/>
      <c r="Z43" s="225"/>
      <c r="AA43" s="225"/>
      <c r="AB43" s="225"/>
      <c r="AC43" s="225"/>
      <c r="AD43" s="225"/>
      <c r="AE43" s="224"/>
      <c r="AF43" s="225"/>
      <c r="AG43" s="224"/>
      <c r="AH43" s="225"/>
      <c r="AI43" s="224"/>
      <c r="AJ43" s="224"/>
      <c r="AK43" s="224"/>
      <c r="AL43" s="224"/>
      <c r="AM43" s="224"/>
      <c r="AN43" s="224"/>
      <c r="AO43" s="224"/>
      <c r="AP43" s="224"/>
      <c r="AQ43" s="224"/>
      <c r="AR43" s="225"/>
      <c r="AS43" s="226"/>
      <c r="AT43" s="225"/>
      <c r="AU43" s="225"/>
      <c r="AV43" s="225"/>
      <c r="AW43" s="225"/>
      <c r="AX43" s="225"/>
      <c r="AY43" s="226"/>
      <c r="AZ43" s="225"/>
      <c r="BA43" s="224"/>
      <c r="BB43" s="225"/>
      <c r="BC43" s="224"/>
      <c r="BD43" s="225"/>
      <c r="BE43" s="225"/>
      <c r="BF43" s="225"/>
      <c r="BG43" s="227"/>
      <c r="BH43" s="228"/>
      <c r="BI43" s="228"/>
      <c r="BJ43" s="228"/>
      <c r="BK43" s="228"/>
      <c r="BL43" s="228"/>
      <c r="BM43" s="228"/>
      <c r="BN43" s="228"/>
      <c r="BO43" s="228"/>
      <c r="BP43" s="228"/>
      <c r="BQ43" s="228"/>
      <c r="BR43" s="228"/>
      <c r="BS43" s="227"/>
      <c r="BT43" s="227"/>
      <c r="BU43" s="228"/>
      <c r="BV43" s="228"/>
      <c r="BW43" s="228"/>
      <c r="BX43" s="228"/>
      <c r="BY43" s="228"/>
      <c r="BZ43" s="228"/>
      <c r="CA43" s="228"/>
      <c r="CB43" s="228"/>
      <c r="CC43" s="227"/>
      <c r="CD43" s="227"/>
      <c r="CE43" s="228"/>
      <c r="CF43" s="228"/>
      <c r="CG43" s="228"/>
      <c r="CH43" s="228"/>
      <c r="CI43" s="228"/>
      <c r="CJ43" s="228"/>
      <c r="CK43" s="228"/>
      <c r="CL43" s="228"/>
      <c r="CM43" s="227"/>
      <c r="CN43" s="227"/>
      <c r="CO43" s="227"/>
      <c r="CP43" s="227"/>
      <c r="CQ43" s="228"/>
      <c r="CR43" s="228"/>
      <c r="CS43" s="228"/>
      <c r="CT43" s="228"/>
      <c r="CU43" s="228"/>
      <c r="CV43" s="228"/>
      <c r="CW43" s="228"/>
      <c r="CX43" s="228"/>
      <c r="CY43" s="227"/>
      <c r="CZ43" s="227"/>
      <c r="DA43" s="228"/>
      <c r="DB43" s="228"/>
      <c r="DC43" s="228"/>
      <c r="DD43" s="228"/>
      <c r="DE43" s="228"/>
      <c r="DF43" s="228"/>
      <c r="DG43" s="228"/>
      <c r="DH43" s="228"/>
      <c r="DI43" s="227"/>
      <c r="DJ43" s="227"/>
      <c r="DK43" s="228"/>
      <c r="DL43" s="220"/>
      <c r="DM43" s="220"/>
      <c r="DN43" s="220"/>
      <c r="DO43" s="220"/>
      <c r="DP43" s="220"/>
      <c r="DQ43" s="220"/>
      <c r="DR43" s="220"/>
      <c r="DS43" s="219"/>
      <c r="DT43" s="219"/>
      <c r="DU43" s="220"/>
      <c r="DV43" s="220"/>
      <c r="DW43" s="228"/>
      <c r="DX43" s="228"/>
      <c r="DY43" s="228"/>
      <c r="DZ43" s="228"/>
      <c r="EA43" s="228"/>
      <c r="EB43" s="228"/>
      <c r="EC43" s="227"/>
      <c r="ED43" s="227"/>
      <c r="EE43" s="220"/>
      <c r="EF43" s="220"/>
      <c r="EG43" s="228"/>
      <c r="EH43" s="228"/>
      <c r="EI43" s="228"/>
      <c r="EJ43" s="228"/>
      <c r="EK43" s="228"/>
      <c r="EL43" s="228"/>
      <c r="EM43" s="227"/>
      <c r="EN43" s="227"/>
      <c r="EO43" s="220"/>
      <c r="EP43" s="220"/>
      <c r="EQ43" s="228"/>
      <c r="ER43" s="228"/>
      <c r="ES43" s="228"/>
      <c r="ET43" s="228"/>
      <c r="EU43" s="228"/>
      <c r="EV43" s="228"/>
      <c r="EW43" s="227"/>
      <c r="EX43" s="227"/>
      <c r="EY43" s="220"/>
      <c r="EZ43" s="220"/>
      <c r="FA43" s="228"/>
      <c r="FB43" s="228"/>
      <c r="FC43" s="228"/>
      <c r="FD43" s="228"/>
      <c r="FE43" s="228"/>
      <c r="FF43" s="228"/>
      <c r="FG43" s="227"/>
      <c r="FH43" s="227"/>
    </row>
    <row r="44" spans="1:164" s="229" customFormat="1" ht="16" x14ac:dyDescent="0.2">
      <c r="A44" s="259" t="s">
        <v>131</v>
      </c>
      <c r="B44" s="223"/>
      <c r="C44" s="223"/>
      <c r="D44" s="223"/>
      <c r="E44" s="223"/>
      <c r="F44" s="223"/>
      <c r="G44" s="223"/>
      <c r="H44" s="223"/>
      <c r="I44" s="223"/>
      <c r="J44" s="223"/>
      <c r="K44" s="223"/>
      <c r="L44" s="223"/>
      <c r="M44" s="223"/>
      <c r="N44" s="223"/>
      <c r="O44" s="223"/>
      <c r="P44" s="223"/>
      <c r="Q44" s="223"/>
      <c r="R44" s="223"/>
      <c r="S44" s="223"/>
      <c r="T44" s="223"/>
      <c r="U44" s="223"/>
      <c r="V44" s="223"/>
      <c r="W44" s="224"/>
      <c r="X44" s="225"/>
      <c r="Y44" s="224"/>
      <c r="Z44" s="225"/>
      <c r="AA44" s="225"/>
      <c r="AB44" s="225"/>
      <c r="AC44" s="225"/>
      <c r="AD44" s="225"/>
      <c r="AE44" s="224"/>
      <c r="AF44" s="225"/>
      <c r="AG44" s="224"/>
      <c r="AH44" s="225"/>
      <c r="AI44" s="224"/>
      <c r="AJ44" s="224"/>
      <c r="AK44" s="224"/>
      <c r="AL44" s="224"/>
      <c r="AM44" s="224"/>
      <c r="AN44" s="224"/>
      <c r="AO44" s="224"/>
      <c r="AP44" s="224"/>
      <c r="AQ44" s="224"/>
      <c r="AR44" s="225"/>
      <c r="AS44" s="226"/>
      <c r="AT44" s="225"/>
      <c r="AU44" s="225"/>
      <c r="AV44" s="225"/>
      <c r="AW44" s="225"/>
      <c r="AX44" s="225"/>
      <c r="AY44" s="226"/>
      <c r="AZ44" s="225"/>
      <c r="BA44" s="224"/>
      <c r="BB44" s="225"/>
      <c r="BC44" s="224"/>
      <c r="BD44" s="225"/>
      <c r="BE44" s="225"/>
      <c r="BF44" s="225"/>
      <c r="BG44" s="227"/>
      <c r="BH44" s="228"/>
      <c r="BI44" s="228"/>
      <c r="BJ44" s="228"/>
      <c r="BK44" s="228"/>
      <c r="BL44" s="228"/>
      <c r="BM44" s="228"/>
      <c r="BN44" s="228"/>
      <c r="BO44" s="228"/>
      <c r="BP44" s="228"/>
      <c r="BQ44" s="228"/>
      <c r="BR44" s="228"/>
      <c r="BS44" s="227"/>
      <c r="BT44" s="227"/>
      <c r="BU44" s="228"/>
      <c r="BV44" s="228"/>
      <c r="BW44" s="228"/>
      <c r="BX44" s="228"/>
      <c r="BY44" s="228"/>
      <c r="BZ44" s="228"/>
      <c r="CA44" s="228"/>
      <c r="CB44" s="228"/>
      <c r="CC44" s="227"/>
      <c r="CD44" s="227"/>
      <c r="CE44" s="228"/>
      <c r="CF44" s="228"/>
      <c r="CG44" s="228"/>
      <c r="CH44" s="228"/>
      <c r="CI44" s="228"/>
      <c r="CJ44" s="228"/>
      <c r="CK44" s="228"/>
      <c r="CL44" s="228"/>
      <c r="CM44" s="227"/>
      <c r="CN44" s="227"/>
      <c r="CO44" s="227"/>
      <c r="CP44" s="227"/>
      <c r="CQ44" s="228"/>
      <c r="CR44" s="228"/>
      <c r="CS44" s="228"/>
      <c r="CT44" s="228"/>
      <c r="CU44" s="228"/>
      <c r="CV44" s="228"/>
      <c r="CW44" s="228"/>
      <c r="CX44" s="228"/>
      <c r="CY44" s="227"/>
      <c r="CZ44" s="227"/>
      <c r="DA44" s="228"/>
      <c r="DB44" s="228"/>
      <c r="DC44" s="228"/>
      <c r="DD44" s="228"/>
      <c r="DE44" s="228"/>
      <c r="DF44" s="228"/>
      <c r="DG44" s="228"/>
      <c r="DH44" s="228"/>
      <c r="DI44" s="227"/>
      <c r="DJ44" s="227"/>
      <c r="DK44" s="220"/>
      <c r="DL44" s="220"/>
      <c r="DM44" s="220"/>
      <c r="DN44" s="220"/>
      <c r="DO44" s="220"/>
      <c r="DP44" s="220"/>
      <c r="DQ44" s="220"/>
      <c r="DR44" s="220"/>
      <c r="DS44" s="219"/>
      <c r="DT44" s="219"/>
      <c r="DU44" s="228"/>
      <c r="DV44" s="228"/>
      <c r="DW44" s="228"/>
      <c r="DX44" s="228"/>
      <c r="DY44" s="228"/>
      <c r="DZ44" s="228"/>
      <c r="EA44" s="228"/>
      <c r="EB44" s="228"/>
      <c r="EC44" s="227"/>
      <c r="ED44" s="227"/>
      <c r="EE44" s="228"/>
      <c r="EF44" s="228"/>
      <c r="EG44" s="228"/>
      <c r="EH44" s="228"/>
      <c r="EI44" s="228"/>
      <c r="EJ44" s="228"/>
      <c r="EK44" s="228"/>
      <c r="EL44" s="228"/>
      <c r="EM44" s="227"/>
      <c r="EN44" s="227"/>
      <c r="EO44" s="228"/>
      <c r="EP44" s="228"/>
      <c r="EQ44" s="228"/>
      <c r="ER44" s="228"/>
      <c r="ES44" s="228"/>
      <c r="ET44" s="228"/>
      <c r="EU44" s="228"/>
      <c r="EV44" s="228"/>
      <c r="EW44" s="227"/>
      <c r="EX44" s="227"/>
      <c r="EY44" s="228"/>
      <c r="EZ44" s="228"/>
      <c r="FA44" s="228"/>
      <c r="FB44" s="228"/>
      <c r="FC44" s="228"/>
      <c r="FD44" s="228"/>
      <c r="FE44" s="228"/>
      <c r="FF44" s="228"/>
      <c r="FG44" s="227"/>
      <c r="FH44" s="227"/>
    </row>
    <row r="45" spans="1:164" s="229" customFormat="1" ht="16" x14ac:dyDescent="0.2">
      <c r="A45" s="261" t="s">
        <v>144</v>
      </c>
      <c r="B45" s="223"/>
      <c r="C45" s="223"/>
      <c r="D45" s="223"/>
      <c r="E45" s="223"/>
      <c r="F45" s="223"/>
      <c r="G45" s="223"/>
      <c r="H45" s="223"/>
      <c r="I45" s="223"/>
      <c r="J45" s="223"/>
      <c r="K45" s="223"/>
      <c r="L45" s="223"/>
      <c r="M45" s="223"/>
      <c r="N45" s="223"/>
      <c r="O45" s="223"/>
      <c r="P45" s="223"/>
      <c r="Q45" s="223"/>
      <c r="R45" s="223"/>
      <c r="S45" s="223"/>
      <c r="T45" s="223"/>
      <c r="U45" s="223"/>
      <c r="V45" s="223"/>
      <c r="W45" s="224"/>
      <c r="X45" s="225"/>
      <c r="Y45" s="224"/>
      <c r="Z45" s="225"/>
      <c r="AA45" s="225"/>
      <c r="AB45" s="225"/>
      <c r="AC45" s="225"/>
      <c r="AD45" s="225"/>
      <c r="AE45" s="224"/>
      <c r="AF45" s="225"/>
      <c r="AG45" s="224"/>
      <c r="AH45" s="225"/>
      <c r="AI45" s="224"/>
      <c r="AJ45" s="224"/>
      <c r="AK45" s="224"/>
      <c r="AL45" s="224"/>
      <c r="AM45" s="224"/>
      <c r="AN45" s="224"/>
      <c r="AO45" s="224"/>
      <c r="AP45" s="224"/>
      <c r="AQ45" s="224"/>
      <c r="AR45" s="225"/>
      <c r="AS45" s="226"/>
      <c r="AT45" s="225"/>
      <c r="AU45" s="225"/>
      <c r="AV45" s="225"/>
      <c r="AW45" s="225"/>
      <c r="AX45" s="225"/>
      <c r="AY45" s="226"/>
      <c r="AZ45" s="225"/>
      <c r="BA45" s="224"/>
      <c r="BB45" s="225"/>
      <c r="BC45" s="224"/>
      <c r="BD45" s="225"/>
      <c r="BE45" s="225"/>
      <c r="BF45" s="225"/>
      <c r="BG45" s="227"/>
      <c r="BH45" s="228"/>
      <c r="BI45" s="228"/>
      <c r="BJ45" s="228"/>
      <c r="BK45" s="228"/>
      <c r="BL45" s="228"/>
      <c r="BM45" s="228"/>
      <c r="BN45" s="228"/>
      <c r="BO45" s="228"/>
      <c r="BP45" s="228"/>
      <c r="BQ45" s="228"/>
      <c r="BR45" s="228"/>
      <c r="BS45" s="227"/>
      <c r="BT45" s="227"/>
      <c r="BU45" s="228"/>
      <c r="BV45" s="228"/>
      <c r="BW45" s="228"/>
      <c r="BX45" s="228"/>
      <c r="BY45" s="228"/>
      <c r="BZ45" s="228"/>
      <c r="CA45" s="228"/>
      <c r="CB45" s="228"/>
      <c r="CC45" s="227"/>
      <c r="CD45" s="227"/>
      <c r="CE45" s="228"/>
      <c r="CF45" s="228"/>
      <c r="CG45" s="228"/>
      <c r="CH45" s="228"/>
      <c r="CI45" s="228"/>
      <c r="CJ45" s="228"/>
      <c r="CK45" s="228"/>
      <c r="CL45" s="228"/>
      <c r="CM45" s="227"/>
      <c r="CN45" s="227"/>
      <c r="CO45" s="227"/>
      <c r="CP45" s="227"/>
      <c r="CQ45" s="228"/>
      <c r="CR45" s="228"/>
      <c r="CS45" s="228"/>
      <c r="CT45" s="228"/>
      <c r="CU45" s="228"/>
      <c r="CV45" s="228"/>
      <c r="CW45" s="228"/>
      <c r="CX45" s="228"/>
      <c r="CY45" s="227"/>
      <c r="CZ45" s="227"/>
      <c r="DA45" s="228"/>
      <c r="DB45" s="228"/>
      <c r="DC45" s="228"/>
      <c r="DD45" s="228"/>
      <c r="DE45" s="228"/>
      <c r="DF45" s="228"/>
      <c r="DG45" s="228"/>
      <c r="DH45" s="228"/>
      <c r="DI45" s="227"/>
      <c r="DJ45" s="227"/>
      <c r="DK45" s="228"/>
      <c r="DL45" s="220"/>
      <c r="DM45" s="220"/>
      <c r="DN45" s="220"/>
      <c r="DO45" s="220"/>
      <c r="DP45" s="220"/>
      <c r="DQ45" s="220"/>
      <c r="DR45" s="220"/>
      <c r="DS45" s="219"/>
      <c r="DT45" s="219"/>
      <c r="DU45" s="220"/>
      <c r="DV45" s="220"/>
      <c r="DW45" s="228"/>
      <c r="DX45" s="228"/>
      <c r="DY45" s="228"/>
      <c r="DZ45" s="228"/>
      <c r="EA45" s="228"/>
      <c r="EB45" s="228"/>
      <c r="EC45" s="227"/>
      <c r="ED45" s="227"/>
      <c r="EE45" s="220"/>
      <c r="EF45" s="220"/>
      <c r="EG45" s="228"/>
      <c r="EH45" s="228"/>
      <c r="EI45" s="228"/>
      <c r="EJ45" s="228"/>
      <c r="EK45" s="228"/>
      <c r="EL45" s="228"/>
      <c r="EM45" s="227"/>
      <c r="EN45" s="227"/>
      <c r="EO45" s="220"/>
      <c r="EP45" s="220"/>
      <c r="EQ45" s="228"/>
      <c r="ER45" s="228"/>
      <c r="ES45" s="228"/>
      <c r="ET45" s="228"/>
      <c r="EU45" s="228"/>
      <c r="EV45" s="228"/>
      <c r="EW45" s="227"/>
      <c r="EX45" s="227"/>
      <c r="EY45" s="220"/>
      <c r="EZ45" s="220"/>
      <c r="FA45" s="228"/>
      <c r="FB45" s="228"/>
      <c r="FC45" s="228"/>
      <c r="FD45" s="228"/>
      <c r="FE45" s="228"/>
      <c r="FF45" s="228"/>
      <c r="FG45" s="227"/>
      <c r="FH45" s="227"/>
    </row>
    <row r="46" spans="1:164" ht="16" x14ac:dyDescent="0.2">
      <c r="A46" s="105"/>
      <c r="B46" s="105"/>
      <c r="C46" s="105"/>
      <c r="D46" s="105"/>
      <c r="E46" s="105"/>
      <c r="F46" s="105"/>
      <c r="G46" s="105"/>
      <c r="H46" s="105"/>
      <c r="I46" s="105"/>
      <c r="J46" s="105"/>
      <c r="K46" s="105"/>
      <c r="L46" s="105"/>
      <c r="M46" s="105"/>
      <c r="N46" s="105"/>
      <c r="O46" s="105"/>
      <c r="P46" s="105"/>
      <c r="Q46" s="105"/>
      <c r="R46" s="105"/>
      <c r="S46" s="105"/>
      <c r="T46" s="105"/>
      <c r="U46" s="105"/>
      <c r="V46" s="105"/>
      <c r="W46" s="3"/>
      <c r="X46" s="106"/>
      <c r="Y46" s="3"/>
      <c r="Z46" s="106"/>
      <c r="AA46" s="106"/>
      <c r="AB46" s="106"/>
      <c r="AC46" s="106"/>
      <c r="AD46" s="106"/>
      <c r="AE46" s="3"/>
      <c r="AF46" s="106"/>
      <c r="AG46" s="3"/>
      <c r="AH46" s="106"/>
      <c r="AI46" s="3"/>
      <c r="AJ46" s="3"/>
      <c r="AK46" s="3"/>
      <c r="AL46" s="3"/>
      <c r="AM46" s="3"/>
      <c r="AN46" s="3"/>
      <c r="AO46" s="3"/>
      <c r="AP46" s="3"/>
      <c r="AQ46" s="3"/>
      <c r="AR46" s="106"/>
      <c r="AS46" s="107"/>
      <c r="AT46" s="106"/>
      <c r="AU46" s="106"/>
      <c r="AV46" s="106"/>
      <c r="AW46" s="106"/>
      <c r="AX46" s="106"/>
      <c r="AY46" s="107"/>
      <c r="AZ46" s="106"/>
      <c r="BA46" s="3"/>
      <c r="BB46" s="106"/>
      <c r="BC46" s="3"/>
      <c r="BD46" s="106"/>
      <c r="BE46" s="106"/>
      <c r="BF46" s="106"/>
      <c r="BG46" s="7"/>
      <c r="BH46" s="108"/>
      <c r="BI46" s="108"/>
      <c r="BJ46" s="108"/>
      <c r="BK46" s="108"/>
      <c r="BL46" s="108"/>
      <c r="BM46" s="108"/>
      <c r="BN46" s="108"/>
      <c r="BO46" s="108"/>
      <c r="BP46" s="108"/>
      <c r="BQ46" s="108"/>
      <c r="BR46" s="108"/>
      <c r="BS46" s="7"/>
      <c r="BT46" s="7"/>
      <c r="BU46" s="108"/>
      <c r="BV46" s="108"/>
      <c r="BW46" s="108"/>
      <c r="BX46" s="108"/>
      <c r="BY46" s="108"/>
      <c r="BZ46" s="108"/>
      <c r="CA46" s="108"/>
      <c r="CB46" s="108"/>
      <c r="CC46" s="7"/>
      <c r="CD46" s="7"/>
      <c r="CE46" s="108"/>
      <c r="CF46" s="108"/>
      <c r="CG46" s="108"/>
      <c r="CH46" s="108"/>
      <c r="CI46" s="108"/>
      <c r="CJ46" s="108"/>
      <c r="CK46" s="108"/>
      <c r="CL46" s="108"/>
      <c r="CM46" s="7"/>
      <c r="CN46" s="7"/>
      <c r="CO46" s="7"/>
      <c r="CP46" s="7"/>
      <c r="CQ46" s="108"/>
      <c r="CR46" s="108"/>
      <c r="CS46" s="108"/>
      <c r="CT46" s="108"/>
      <c r="CU46" s="108"/>
      <c r="CV46" s="108"/>
      <c r="CW46" s="108"/>
      <c r="CX46" s="108"/>
      <c r="CY46" s="7"/>
      <c r="CZ46" s="7"/>
      <c r="DA46" s="108"/>
      <c r="DB46" s="108"/>
      <c r="DC46" s="108"/>
      <c r="DD46" s="108"/>
      <c r="DE46" s="108"/>
      <c r="DF46" s="108"/>
      <c r="DG46" s="108"/>
      <c r="DH46" s="108"/>
      <c r="DI46" s="7"/>
      <c r="DJ46" s="7"/>
      <c r="DK46" s="108"/>
      <c r="DL46" s="108"/>
      <c r="DM46" s="108"/>
      <c r="DN46" s="108"/>
      <c r="DO46" s="108"/>
      <c r="DP46" s="108"/>
      <c r="DQ46" s="108"/>
      <c r="DR46" s="108"/>
      <c r="DS46" s="7"/>
      <c r="DT46" s="7"/>
      <c r="DU46" s="108"/>
      <c r="DV46" s="108"/>
      <c r="DW46" s="108"/>
      <c r="DX46" s="108"/>
      <c r="DY46" s="108"/>
      <c r="DZ46" s="108"/>
      <c r="EA46" s="108"/>
      <c r="EB46" s="108"/>
      <c r="EC46" s="7"/>
      <c r="ED46" s="7"/>
      <c r="EE46" s="108"/>
      <c r="EF46" s="108"/>
      <c r="EG46" s="108"/>
      <c r="EH46" s="108"/>
      <c r="EI46" s="108"/>
      <c r="EJ46" s="108"/>
      <c r="EK46" s="108"/>
      <c r="EL46" s="108"/>
      <c r="EM46" s="7"/>
      <c r="EN46" s="7"/>
      <c r="EO46" s="108"/>
      <c r="EP46" s="108"/>
      <c r="EQ46" s="108"/>
      <c r="ER46" s="108"/>
      <c r="ES46" s="108"/>
      <c r="ET46" s="108"/>
      <c r="EU46" s="108"/>
      <c r="EV46" s="108"/>
      <c r="EW46" s="7"/>
      <c r="EX46" s="7"/>
      <c r="EY46" s="108"/>
      <c r="EZ46" s="108"/>
      <c r="FA46" s="108"/>
      <c r="FB46" s="108"/>
      <c r="FC46" s="108"/>
      <c r="FD46" s="108"/>
      <c r="FE46" s="108"/>
      <c r="FF46" s="108"/>
      <c r="FG46" s="7"/>
      <c r="FH46" s="7"/>
    </row>
    <row r="47" spans="1:164" ht="19.5" x14ac:dyDescent="0.2">
      <c r="A47" s="1" t="s">
        <v>4</v>
      </c>
      <c r="B47" s="6"/>
      <c r="C47" s="6"/>
      <c r="D47" s="6"/>
      <c r="E47" s="6"/>
      <c r="F47" s="6"/>
      <c r="G47" s="6"/>
      <c r="H47" s="6"/>
      <c r="I47" s="6"/>
      <c r="J47" s="6"/>
      <c r="K47" s="6"/>
      <c r="L47" s="6"/>
      <c r="M47" s="6"/>
      <c r="N47" s="6"/>
      <c r="O47" s="6"/>
      <c r="P47" s="6"/>
      <c r="Q47" s="6"/>
      <c r="R47" s="6"/>
      <c r="S47" s="6"/>
      <c r="T47" s="6"/>
      <c r="U47" s="6"/>
      <c r="V47" s="6"/>
      <c r="W47" s="3"/>
      <c r="X47" s="106"/>
      <c r="Y47" s="3"/>
      <c r="Z47" s="106"/>
      <c r="AA47" s="106"/>
      <c r="AB47" s="106"/>
      <c r="AC47" s="106"/>
      <c r="AD47" s="106"/>
      <c r="AE47" s="3"/>
      <c r="AF47" s="106"/>
      <c r="AG47" s="3"/>
      <c r="AH47" s="106"/>
      <c r="AI47" s="3"/>
      <c r="AJ47" s="3"/>
      <c r="AK47" s="3"/>
      <c r="AL47" s="3"/>
      <c r="AM47" s="3"/>
      <c r="AN47" s="3"/>
      <c r="AO47" s="3"/>
      <c r="AP47" s="3"/>
      <c r="AQ47" s="3"/>
      <c r="AR47" s="106"/>
      <c r="AS47" s="107"/>
      <c r="AT47" s="106"/>
      <c r="AU47" s="106"/>
      <c r="AV47" s="106"/>
      <c r="AW47" s="106"/>
      <c r="AX47" s="106"/>
      <c r="AY47" s="107"/>
      <c r="AZ47" s="106"/>
      <c r="BA47" s="3"/>
      <c r="BB47" s="106"/>
      <c r="BC47" s="3"/>
      <c r="BD47" s="106"/>
      <c r="BE47" s="106"/>
      <c r="BF47" s="106"/>
      <c r="BG47" s="7"/>
      <c r="BH47" s="7"/>
      <c r="BI47" s="108"/>
      <c r="BJ47" s="108"/>
      <c r="BK47" s="108"/>
      <c r="BL47" s="108"/>
      <c r="BM47" s="108"/>
      <c r="BN47" s="108"/>
      <c r="BO47" s="108"/>
      <c r="BP47" s="108"/>
      <c r="BQ47" s="108"/>
      <c r="BR47" s="108"/>
      <c r="BS47" s="7"/>
      <c r="BT47" s="7"/>
      <c r="BU47" s="108"/>
      <c r="BV47" s="108"/>
      <c r="BW47" s="108"/>
      <c r="BX47" s="108"/>
      <c r="BY47" s="108"/>
      <c r="BZ47" s="108"/>
      <c r="CA47" s="108"/>
      <c r="CB47" s="108"/>
      <c r="CC47" s="7"/>
      <c r="CD47" s="7"/>
      <c r="CE47" s="108"/>
      <c r="CF47" s="108"/>
      <c r="CG47" s="108"/>
      <c r="CH47" s="108"/>
      <c r="CI47" s="108"/>
      <c r="CJ47" s="108"/>
      <c r="CK47" s="108"/>
      <c r="CL47" s="108"/>
      <c r="CM47" s="7"/>
      <c r="CN47" s="7"/>
      <c r="CO47" s="7"/>
      <c r="CP47" s="7"/>
      <c r="CQ47" s="108"/>
      <c r="CR47" s="108"/>
      <c r="CS47" s="108"/>
      <c r="CT47" s="108"/>
      <c r="CU47" s="108"/>
      <c r="CV47" s="108"/>
      <c r="CW47" s="108"/>
      <c r="CX47" s="108"/>
      <c r="CY47" s="7"/>
      <c r="CZ47" s="7"/>
      <c r="DA47" s="108"/>
      <c r="DB47" s="108"/>
      <c r="DC47" s="108"/>
      <c r="DD47" s="108"/>
      <c r="DE47" s="108"/>
      <c r="DF47" s="108"/>
      <c r="DG47" s="108"/>
      <c r="DH47" s="108"/>
      <c r="DI47" s="7"/>
      <c r="DJ47" s="9"/>
      <c r="DK47" s="108"/>
      <c r="DL47" s="108"/>
      <c r="DM47" s="108"/>
      <c r="DN47" s="108"/>
      <c r="DO47" s="108"/>
      <c r="DP47" s="108"/>
      <c r="DQ47" s="108"/>
      <c r="DR47" s="108"/>
      <c r="DS47" s="7"/>
      <c r="DT47" s="9"/>
      <c r="DU47" s="108"/>
      <c r="DV47" s="108"/>
      <c r="DW47" s="108"/>
      <c r="DX47" s="108"/>
      <c r="DY47" s="108"/>
      <c r="DZ47" s="108"/>
      <c r="EA47" s="108"/>
      <c r="EB47" s="108"/>
      <c r="EC47" s="7"/>
      <c r="ED47" s="9"/>
      <c r="EE47" s="108"/>
      <c r="EF47" s="108"/>
      <c r="EG47" s="108"/>
      <c r="EH47" s="108"/>
      <c r="EI47" s="108"/>
      <c r="EJ47" s="108"/>
      <c r="EK47" s="108"/>
      <c r="EL47" s="108"/>
      <c r="EM47" s="7"/>
      <c r="EN47" s="9"/>
      <c r="EO47" s="108"/>
      <c r="EP47" s="108"/>
      <c r="EQ47" s="108"/>
      <c r="ER47" s="108"/>
      <c r="ES47" s="108"/>
      <c r="ET47" s="108"/>
      <c r="EU47" s="108"/>
      <c r="EV47" s="108"/>
      <c r="EW47" s="7"/>
      <c r="EX47" s="9"/>
      <c r="EY47" s="108"/>
      <c r="EZ47" s="108"/>
      <c r="FA47" s="108"/>
      <c r="FB47" s="108"/>
      <c r="FC47" s="108"/>
      <c r="FD47" s="108"/>
      <c r="FE47" s="108"/>
      <c r="FF47" s="108"/>
      <c r="FG47" s="7"/>
      <c r="FH47" s="9" t="s">
        <v>22</v>
      </c>
    </row>
    <row r="48" spans="1:164" ht="20" thickBot="1" x14ac:dyDescent="0.25">
      <c r="A48" s="2" t="s">
        <v>15</v>
      </c>
      <c r="B48" s="6"/>
      <c r="C48" s="6"/>
      <c r="D48" s="6"/>
      <c r="E48" s="6"/>
      <c r="F48" s="6"/>
      <c r="G48" s="6"/>
      <c r="H48" s="6"/>
      <c r="I48" s="6"/>
      <c r="J48" s="6"/>
      <c r="K48" s="6"/>
      <c r="L48" s="6"/>
      <c r="M48" s="6"/>
      <c r="N48" s="6"/>
      <c r="O48" s="6"/>
      <c r="P48" s="6"/>
      <c r="Q48" s="6"/>
      <c r="R48" s="6"/>
      <c r="S48" s="6"/>
      <c r="T48" s="6"/>
      <c r="U48" s="6"/>
      <c r="V48" s="6"/>
      <c r="W48" s="3"/>
      <c r="X48" s="106"/>
      <c r="Y48" s="3"/>
      <c r="Z48" s="106"/>
      <c r="AA48" s="106"/>
      <c r="AB48" s="106"/>
      <c r="AC48" s="106"/>
      <c r="AD48" s="106"/>
      <c r="AE48" s="3"/>
      <c r="AF48" s="106"/>
      <c r="AG48" s="3"/>
      <c r="AH48" s="106"/>
      <c r="AI48" s="3"/>
      <c r="AJ48" s="3"/>
      <c r="AK48" s="3"/>
      <c r="AL48" s="3"/>
      <c r="AM48" s="3"/>
      <c r="AN48" s="3"/>
      <c r="AO48" s="3"/>
      <c r="AP48" s="3"/>
      <c r="AQ48" s="3"/>
      <c r="AR48" s="106"/>
      <c r="AS48" s="107"/>
      <c r="AT48" s="106"/>
      <c r="AU48" s="106"/>
      <c r="AV48" s="106"/>
      <c r="AW48" s="106"/>
      <c r="AX48" s="106"/>
      <c r="AY48" s="107"/>
      <c r="AZ48" s="106"/>
      <c r="BA48" s="3"/>
      <c r="BB48" s="106"/>
      <c r="BC48" s="3"/>
      <c r="BD48" s="106"/>
      <c r="BE48" s="106"/>
      <c r="BF48" s="106"/>
      <c r="BG48" s="7"/>
      <c r="BH48" s="7"/>
      <c r="BI48" s="108"/>
      <c r="BJ48" s="7"/>
      <c r="BK48" s="7"/>
      <c r="BL48" s="7"/>
      <c r="BM48" s="7"/>
      <c r="BN48" s="7"/>
      <c r="BO48" s="7"/>
      <c r="BP48" s="7"/>
      <c r="BQ48" s="7"/>
      <c r="BR48" s="7"/>
      <c r="BS48" s="7"/>
      <c r="BT48" s="9"/>
      <c r="BU48" s="7"/>
      <c r="BV48" s="7"/>
      <c r="BW48" s="7"/>
      <c r="BX48" s="7"/>
      <c r="BY48" s="7"/>
      <c r="BZ48" s="7"/>
      <c r="CA48" s="7"/>
      <c r="CB48" s="7"/>
      <c r="CC48" s="7"/>
      <c r="CD48" s="9"/>
      <c r="CE48" s="7"/>
      <c r="CF48" s="7"/>
      <c r="CG48" s="7"/>
      <c r="CH48" s="7"/>
      <c r="CI48" s="7"/>
      <c r="CJ48" s="7"/>
      <c r="CK48" s="7"/>
      <c r="CL48" s="7"/>
      <c r="CM48" s="7"/>
      <c r="CN48" s="9"/>
      <c r="CO48" s="7"/>
      <c r="CP48" s="9"/>
      <c r="CQ48" s="7"/>
      <c r="CR48" s="7"/>
      <c r="CS48" s="7"/>
      <c r="CT48" s="7"/>
      <c r="CU48" s="7"/>
      <c r="CV48" s="7"/>
      <c r="CW48" s="7"/>
      <c r="CX48" s="7"/>
      <c r="CY48" s="7"/>
      <c r="CZ48" s="9"/>
      <c r="DA48" s="7"/>
      <c r="DB48" s="7"/>
      <c r="DC48" s="7"/>
      <c r="DD48" s="7"/>
      <c r="DE48" s="7"/>
      <c r="DF48" s="7"/>
      <c r="DG48" s="7"/>
      <c r="DH48" s="7"/>
      <c r="DI48" s="7"/>
      <c r="DJ48" s="11"/>
      <c r="DK48" s="7"/>
      <c r="DL48" s="7"/>
      <c r="DM48" s="7"/>
      <c r="DN48" s="7"/>
      <c r="DO48" s="7"/>
      <c r="DP48" s="7"/>
      <c r="DQ48" s="7"/>
      <c r="DR48" s="7"/>
      <c r="DS48" s="7"/>
      <c r="DT48" s="11"/>
      <c r="DU48" s="7"/>
      <c r="DV48" s="7"/>
      <c r="DW48" s="7"/>
      <c r="DX48" s="7"/>
      <c r="DY48" s="7"/>
      <c r="DZ48" s="7"/>
      <c r="EA48" s="7"/>
      <c r="EB48" s="7"/>
      <c r="EC48" s="7"/>
      <c r="ED48" s="11"/>
      <c r="EE48" s="7"/>
      <c r="EF48" s="7"/>
      <c r="EG48" s="7"/>
      <c r="EH48" s="7"/>
      <c r="EI48" s="7"/>
      <c r="EJ48" s="7"/>
      <c r="EK48" s="7"/>
      <c r="EL48" s="7"/>
      <c r="EM48" s="7"/>
      <c r="EN48" s="11"/>
      <c r="EO48" s="7"/>
      <c r="EP48" s="7"/>
      <c r="EQ48" s="7"/>
      <c r="ER48" s="7"/>
      <c r="ES48" s="7"/>
      <c r="ET48" s="7"/>
      <c r="EU48" s="7"/>
      <c r="EV48" s="7"/>
      <c r="EW48" s="7"/>
      <c r="EX48" s="11"/>
      <c r="EY48" s="7"/>
      <c r="EZ48" s="7"/>
      <c r="FA48" s="7"/>
      <c r="FB48" s="7"/>
      <c r="FC48" s="7"/>
      <c r="FD48" s="7"/>
      <c r="FE48" s="7"/>
      <c r="FF48" s="7"/>
      <c r="FG48" s="7"/>
      <c r="FH48" s="11" t="s">
        <v>30</v>
      </c>
    </row>
    <row r="49" spans="1:164" ht="16.5" thickBot="1" x14ac:dyDescent="0.25">
      <c r="A49" s="10"/>
      <c r="B49" s="10"/>
      <c r="C49" s="427" t="s">
        <v>95</v>
      </c>
      <c r="D49" s="428"/>
      <c r="E49" s="428"/>
      <c r="F49" s="428"/>
      <c r="G49" s="428"/>
      <c r="H49" s="428"/>
      <c r="I49" s="428"/>
      <c r="J49" s="428"/>
      <c r="K49" s="428"/>
      <c r="L49" s="428"/>
      <c r="M49" s="428"/>
      <c r="N49" s="428"/>
      <c r="O49" s="428"/>
      <c r="P49" s="428"/>
      <c r="Q49" s="428"/>
      <c r="R49" s="428"/>
      <c r="S49" s="428"/>
      <c r="T49" s="428"/>
      <c r="U49" s="428"/>
      <c r="V49" s="428"/>
      <c r="W49" s="428"/>
      <c r="X49" s="428"/>
      <c r="Y49" s="428"/>
      <c r="Z49" s="428"/>
      <c r="AA49" s="428"/>
      <c r="AB49" s="428"/>
      <c r="AC49" s="428"/>
      <c r="AD49" s="428"/>
      <c r="AE49" s="428"/>
      <c r="AF49" s="428"/>
      <c r="AG49" s="428"/>
      <c r="AH49" s="428"/>
      <c r="AI49" s="428"/>
      <c r="AJ49" s="428"/>
      <c r="AK49" s="428"/>
      <c r="AL49" s="428"/>
      <c r="AM49" s="428"/>
      <c r="AN49" s="428"/>
      <c r="AO49" s="428"/>
      <c r="AP49" s="428"/>
      <c r="AQ49" s="428"/>
      <c r="AR49" s="428"/>
      <c r="AS49" s="428"/>
      <c r="AT49" s="428"/>
      <c r="AU49" s="428"/>
      <c r="AV49" s="428"/>
      <c r="AW49" s="428"/>
      <c r="AX49" s="428"/>
      <c r="AY49" s="428"/>
      <c r="AZ49" s="428"/>
      <c r="BA49" s="428"/>
      <c r="BB49" s="428"/>
      <c r="BC49" s="428"/>
      <c r="BD49" s="428"/>
      <c r="BE49" s="428"/>
      <c r="BF49" s="428"/>
      <c r="BG49" s="428"/>
      <c r="BH49" s="428"/>
      <c r="BI49" s="428"/>
      <c r="BJ49" s="428"/>
      <c r="BK49" s="428"/>
      <c r="BL49" s="428"/>
      <c r="BM49" s="428"/>
      <c r="BN49" s="428"/>
      <c r="BO49" s="428"/>
      <c r="BP49" s="428"/>
      <c r="BQ49" s="428"/>
      <c r="BR49" s="428"/>
      <c r="BS49" s="428"/>
      <c r="BT49" s="428"/>
      <c r="BU49" s="428"/>
      <c r="BV49" s="428"/>
      <c r="BW49" s="428"/>
      <c r="BX49" s="428"/>
      <c r="BY49" s="428"/>
      <c r="BZ49" s="428"/>
      <c r="CA49" s="428"/>
      <c r="CB49" s="428"/>
      <c r="CC49" s="428"/>
      <c r="CD49" s="428"/>
      <c r="CE49" s="428"/>
      <c r="CF49" s="428"/>
      <c r="CG49" s="428"/>
      <c r="CH49" s="428"/>
      <c r="CI49" s="428"/>
      <c r="CJ49" s="428"/>
      <c r="CK49" s="428"/>
      <c r="CL49" s="428"/>
      <c r="CM49" s="428"/>
      <c r="CN49" s="429"/>
      <c r="CO49" s="337"/>
      <c r="CP49" s="338"/>
      <c r="CQ49" s="338"/>
      <c r="CR49" s="338"/>
      <c r="CS49" s="338"/>
      <c r="CT49" s="338"/>
      <c r="CU49" s="338"/>
      <c r="CV49" s="338"/>
      <c r="CW49" s="338"/>
      <c r="CX49" s="338"/>
      <c r="CY49" s="338"/>
      <c r="CZ49" s="338"/>
      <c r="DA49" s="338"/>
      <c r="DB49" s="338"/>
      <c r="DC49" s="338"/>
      <c r="DD49" s="338"/>
      <c r="DE49" s="338"/>
      <c r="DF49" s="338"/>
      <c r="DG49" s="338"/>
      <c r="DH49" s="338"/>
      <c r="DI49" s="338"/>
      <c r="DJ49" s="338"/>
      <c r="DK49" s="338"/>
      <c r="DL49" s="338"/>
      <c r="DM49" s="338"/>
      <c r="DN49" s="338"/>
      <c r="DO49" s="338"/>
      <c r="DP49" s="338"/>
      <c r="DQ49" s="338"/>
      <c r="DR49" s="338"/>
      <c r="DS49" s="338"/>
      <c r="DT49" s="338"/>
      <c r="DU49" s="338"/>
      <c r="DV49" s="338"/>
      <c r="DW49" s="338"/>
      <c r="DX49" s="338"/>
      <c r="DY49" s="338"/>
      <c r="DZ49" s="338"/>
      <c r="EA49" s="338"/>
      <c r="EB49" s="338"/>
      <c r="EC49" s="338"/>
      <c r="ED49" s="338"/>
      <c r="EE49" s="338"/>
      <c r="EF49" s="338"/>
      <c r="EG49" s="338"/>
      <c r="EH49" s="338"/>
      <c r="EI49" s="338"/>
      <c r="EJ49" s="338"/>
      <c r="EK49" s="338"/>
      <c r="EL49" s="338"/>
      <c r="EM49" s="338"/>
      <c r="EN49" s="338"/>
      <c r="EO49" s="338"/>
      <c r="EP49" s="338"/>
      <c r="EQ49" s="338"/>
      <c r="ER49" s="338"/>
      <c r="ES49" s="338"/>
      <c r="ET49" s="338"/>
      <c r="EU49" s="338"/>
      <c r="EV49" s="338"/>
      <c r="EW49" s="338"/>
      <c r="EX49" s="338"/>
    </row>
    <row r="50" spans="1:164" ht="32.25" customHeight="1" x14ac:dyDescent="0.2">
      <c r="A50" s="536" t="s">
        <v>45</v>
      </c>
      <c r="B50" s="537"/>
      <c r="C50" s="493" t="s">
        <v>46</v>
      </c>
      <c r="D50" s="494"/>
      <c r="E50" s="494"/>
      <c r="F50" s="494"/>
      <c r="G50" s="494"/>
      <c r="H50" s="494"/>
      <c r="I50" s="494"/>
      <c r="J50" s="494"/>
      <c r="K50" s="494"/>
      <c r="L50" s="495"/>
      <c r="M50" s="493" t="s">
        <v>47</v>
      </c>
      <c r="N50" s="494"/>
      <c r="O50" s="494"/>
      <c r="P50" s="494"/>
      <c r="Q50" s="494"/>
      <c r="R50" s="494"/>
      <c r="S50" s="494"/>
      <c r="T50" s="494"/>
      <c r="U50" s="494"/>
      <c r="V50" s="495"/>
      <c r="W50" s="493" t="s">
        <v>48</v>
      </c>
      <c r="X50" s="494"/>
      <c r="Y50" s="494"/>
      <c r="Z50" s="494"/>
      <c r="AA50" s="494"/>
      <c r="AB50" s="494"/>
      <c r="AC50" s="494"/>
      <c r="AD50" s="494"/>
      <c r="AE50" s="494"/>
      <c r="AF50" s="495"/>
      <c r="AG50" s="493" t="s">
        <v>49</v>
      </c>
      <c r="AH50" s="494"/>
      <c r="AI50" s="494"/>
      <c r="AJ50" s="494"/>
      <c r="AK50" s="494"/>
      <c r="AL50" s="494"/>
      <c r="AM50" s="494"/>
      <c r="AN50" s="494"/>
      <c r="AO50" s="494"/>
      <c r="AP50" s="494"/>
      <c r="AQ50" s="493" t="s">
        <v>50</v>
      </c>
      <c r="AR50" s="303"/>
      <c r="AS50" s="303"/>
      <c r="AT50" s="303"/>
      <c r="AU50" s="303"/>
      <c r="AV50" s="303"/>
      <c r="AW50" s="303"/>
      <c r="AX50" s="303"/>
      <c r="AY50" s="303"/>
      <c r="AZ50" s="496"/>
      <c r="BA50" s="493" t="s">
        <v>51</v>
      </c>
      <c r="BB50" s="303"/>
      <c r="BC50" s="303"/>
      <c r="BD50" s="303"/>
      <c r="BE50" s="303"/>
      <c r="BF50" s="303"/>
      <c r="BG50" s="303"/>
      <c r="BH50" s="303"/>
      <c r="BI50" s="303"/>
      <c r="BJ50" s="496"/>
      <c r="BK50" s="493" t="s">
        <v>52</v>
      </c>
      <c r="BL50" s="303"/>
      <c r="BM50" s="303"/>
      <c r="BN50" s="303"/>
      <c r="BO50" s="303"/>
      <c r="BP50" s="303"/>
      <c r="BQ50" s="303"/>
      <c r="BR50" s="303"/>
      <c r="BS50" s="303"/>
      <c r="BT50" s="496"/>
      <c r="BU50" s="303" t="s">
        <v>53</v>
      </c>
      <c r="BV50" s="303"/>
      <c r="BW50" s="303"/>
      <c r="BX50" s="303"/>
      <c r="BY50" s="303"/>
      <c r="BZ50" s="303"/>
      <c r="CA50" s="303"/>
      <c r="CB50" s="303"/>
      <c r="CC50" s="303"/>
      <c r="CD50" s="304"/>
      <c r="CE50" s="303" t="s">
        <v>81</v>
      </c>
      <c r="CF50" s="303"/>
      <c r="CG50" s="303"/>
      <c r="CH50" s="303"/>
      <c r="CI50" s="303"/>
      <c r="CJ50" s="303"/>
      <c r="CK50" s="303"/>
      <c r="CL50" s="303"/>
      <c r="CM50" s="303"/>
      <c r="CN50" s="304"/>
      <c r="CO50" s="184" t="s">
        <v>81</v>
      </c>
      <c r="CP50" s="185"/>
      <c r="CQ50" s="303" t="s">
        <v>86</v>
      </c>
      <c r="CR50" s="303"/>
      <c r="CS50" s="303"/>
      <c r="CT50" s="303"/>
      <c r="CU50" s="303"/>
      <c r="CV50" s="303"/>
      <c r="CW50" s="303"/>
      <c r="CX50" s="303"/>
      <c r="CY50" s="303"/>
      <c r="CZ50" s="304"/>
      <c r="DA50" s="303" t="s">
        <v>87</v>
      </c>
      <c r="DB50" s="303"/>
      <c r="DC50" s="303"/>
      <c r="DD50" s="303"/>
      <c r="DE50" s="303"/>
      <c r="DF50" s="303"/>
      <c r="DG50" s="303"/>
      <c r="DH50" s="303"/>
      <c r="DI50" s="303"/>
      <c r="DJ50" s="304"/>
      <c r="DK50" s="303" t="s">
        <v>104</v>
      </c>
      <c r="DL50" s="303"/>
      <c r="DM50" s="303"/>
      <c r="DN50" s="303"/>
      <c r="DO50" s="303"/>
      <c r="DP50" s="303"/>
      <c r="DQ50" s="303"/>
      <c r="DR50" s="303"/>
      <c r="DS50" s="303"/>
      <c r="DT50" s="304"/>
      <c r="DU50" s="303" t="s">
        <v>112</v>
      </c>
      <c r="DV50" s="303"/>
      <c r="DW50" s="303"/>
      <c r="DX50" s="303"/>
      <c r="DY50" s="303"/>
      <c r="DZ50" s="303"/>
      <c r="EA50" s="303"/>
      <c r="EB50" s="303"/>
      <c r="EC50" s="303"/>
      <c r="ED50" s="304"/>
      <c r="EE50" s="303" t="s">
        <v>129</v>
      </c>
      <c r="EF50" s="303"/>
      <c r="EG50" s="303"/>
      <c r="EH50" s="303"/>
      <c r="EI50" s="303"/>
      <c r="EJ50" s="303"/>
      <c r="EK50" s="303"/>
      <c r="EL50" s="303"/>
      <c r="EM50" s="303"/>
      <c r="EN50" s="304"/>
      <c r="EO50" s="400" t="s">
        <v>126</v>
      </c>
      <c r="EP50" s="303"/>
      <c r="EQ50" s="303"/>
      <c r="ER50" s="303"/>
      <c r="ES50" s="303"/>
      <c r="ET50" s="303"/>
      <c r="EU50" s="303"/>
      <c r="EV50" s="303"/>
      <c r="EW50" s="303"/>
      <c r="EX50" s="304"/>
      <c r="EY50" s="303" t="s">
        <v>136</v>
      </c>
      <c r="EZ50" s="303"/>
      <c r="FA50" s="303"/>
      <c r="FB50" s="303"/>
      <c r="FC50" s="303"/>
      <c r="FD50" s="303"/>
      <c r="FE50" s="303"/>
      <c r="FF50" s="303"/>
      <c r="FG50" s="303"/>
      <c r="FH50" s="304"/>
    </row>
    <row r="51" spans="1:164" ht="16.5" customHeight="1" x14ac:dyDescent="0.2">
      <c r="A51" s="538"/>
      <c r="B51" s="497"/>
      <c r="C51" s="317" t="s">
        <v>31</v>
      </c>
      <c r="D51" s="12"/>
      <c r="E51" s="526" t="s">
        <v>35</v>
      </c>
      <c r="F51" s="12"/>
      <c r="G51" s="526" t="s">
        <v>33</v>
      </c>
      <c r="H51" s="12"/>
      <c r="I51" s="526" t="s">
        <v>34</v>
      </c>
      <c r="J51" s="13"/>
      <c r="K51" s="539" t="s">
        <v>54</v>
      </c>
      <c r="L51" s="12"/>
      <c r="M51" s="317" t="s">
        <v>31</v>
      </c>
      <c r="N51" s="12"/>
      <c r="O51" s="526" t="s">
        <v>35</v>
      </c>
      <c r="P51" s="12"/>
      <c r="Q51" s="526" t="s">
        <v>33</v>
      </c>
      <c r="R51" s="12"/>
      <c r="S51" s="526" t="s">
        <v>34</v>
      </c>
      <c r="T51" s="143"/>
      <c r="U51" s="540" t="s">
        <v>55</v>
      </c>
      <c r="V51" s="14"/>
      <c r="W51" s="317" t="s">
        <v>31</v>
      </c>
      <c r="X51" s="12"/>
      <c r="Y51" s="526" t="s">
        <v>35</v>
      </c>
      <c r="Z51" s="12"/>
      <c r="AA51" s="526" t="s">
        <v>33</v>
      </c>
      <c r="AB51" s="12"/>
      <c r="AC51" s="526" t="s">
        <v>34</v>
      </c>
      <c r="AD51" s="13"/>
      <c r="AE51" s="539" t="s">
        <v>56</v>
      </c>
      <c r="AF51" s="14"/>
      <c r="AG51" s="317" t="s">
        <v>31</v>
      </c>
      <c r="AH51" s="12"/>
      <c r="AI51" s="526" t="s">
        <v>35</v>
      </c>
      <c r="AJ51" s="12"/>
      <c r="AK51" s="526" t="s">
        <v>33</v>
      </c>
      <c r="AL51" s="12"/>
      <c r="AM51" s="526" t="s">
        <v>34</v>
      </c>
      <c r="AN51" s="13"/>
      <c r="AO51" s="539" t="s">
        <v>57</v>
      </c>
      <c r="AP51" s="14"/>
      <c r="AQ51" s="317" t="s">
        <v>31</v>
      </c>
      <c r="AR51" s="12"/>
      <c r="AS51" s="526" t="s">
        <v>35</v>
      </c>
      <c r="AT51" s="12"/>
      <c r="AU51" s="526" t="s">
        <v>33</v>
      </c>
      <c r="AV51" s="12"/>
      <c r="AW51" s="526" t="s">
        <v>34</v>
      </c>
      <c r="AX51" s="14"/>
      <c r="AY51" s="317" t="s">
        <v>58</v>
      </c>
      <c r="AZ51" s="14"/>
      <c r="BA51" s="358" t="s">
        <v>31</v>
      </c>
      <c r="BB51" s="15"/>
      <c r="BC51" s="309" t="s">
        <v>35</v>
      </c>
      <c r="BD51" s="15"/>
      <c r="BE51" s="309" t="s">
        <v>33</v>
      </c>
      <c r="BF51" s="15"/>
      <c r="BG51" s="526" t="s">
        <v>34</v>
      </c>
      <c r="BH51" s="14"/>
      <c r="BI51" s="305" t="s">
        <v>59</v>
      </c>
      <c r="BJ51" s="144"/>
      <c r="BK51" s="358" t="s">
        <v>76</v>
      </c>
      <c r="BL51" s="15"/>
      <c r="BM51" s="307" t="s">
        <v>35</v>
      </c>
      <c r="BN51" s="15"/>
      <c r="BO51" s="307" t="s">
        <v>33</v>
      </c>
      <c r="BP51" s="18"/>
      <c r="BQ51" s="305" t="s">
        <v>34</v>
      </c>
      <c r="BR51" s="15"/>
      <c r="BS51" s="317" t="s">
        <v>60</v>
      </c>
      <c r="BT51" s="144"/>
      <c r="BU51" s="305" t="s">
        <v>76</v>
      </c>
      <c r="BV51" s="15"/>
      <c r="BW51" s="307" t="s">
        <v>35</v>
      </c>
      <c r="BX51" s="15"/>
      <c r="BY51" s="307" t="s">
        <v>33</v>
      </c>
      <c r="BZ51" s="18"/>
      <c r="CA51" s="305" t="s">
        <v>34</v>
      </c>
      <c r="CB51" s="15"/>
      <c r="CC51" s="533" t="s">
        <v>61</v>
      </c>
      <c r="CD51" s="145"/>
      <c r="CE51" s="305" t="s">
        <v>76</v>
      </c>
      <c r="CF51" s="15"/>
      <c r="CG51" s="307" t="s">
        <v>35</v>
      </c>
      <c r="CH51" s="15"/>
      <c r="CI51" s="307" t="s">
        <v>33</v>
      </c>
      <c r="CJ51" s="18"/>
      <c r="CK51" s="305" t="s">
        <v>34</v>
      </c>
      <c r="CL51" s="15"/>
      <c r="CM51" s="533" t="s">
        <v>80</v>
      </c>
      <c r="CN51" s="145"/>
      <c r="CO51" s="533" t="s">
        <v>80</v>
      </c>
      <c r="CP51" s="145"/>
      <c r="CQ51" s="305" t="s">
        <v>39</v>
      </c>
      <c r="CR51" s="15"/>
      <c r="CS51" s="307" t="s">
        <v>32</v>
      </c>
      <c r="CT51" s="15"/>
      <c r="CU51" s="307" t="s">
        <v>33</v>
      </c>
      <c r="CV51" s="18"/>
      <c r="CW51" s="305" t="s">
        <v>34</v>
      </c>
      <c r="CX51" s="15"/>
      <c r="CY51" s="533" t="s">
        <v>89</v>
      </c>
      <c r="CZ51" s="145"/>
      <c r="DA51" s="305" t="s">
        <v>39</v>
      </c>
      <c r="DB51" s="15"/>
      <c r="DC51" s="307" t="s">
        <v>32</v>
      </c>
      <c r="DD51" s="15"/>
      <c r="DE51" s="307" t="s">
        <v>33</v>
      </c>
      <c r="DF51" s="18"/>
      <c r="DG51" s="305" t="s">
        <v>34</v>
      </c>
      <c r="DH51" s="15"/>
      <c r="DI51" s="533" t="s">
        <v>93</v>
      </c>
      <c r="DJ51" s="145"/>
      <c r="DK51" s="305" t="s">
        <v>39</v>
      </c>
      <c r="DL51" s="15"/>
      <c r="DM51" s="307" t="s">
        <v>32</v>
      </c>
      <c r="DN51" s="15"/>
      <c r="DO51" s="307" t="s">
        <v>33</v>
      </c>
      <c r="DP51" s="18"/>
      <c r="DQ51" s="305" t="s">
        <v>34</v>
      </c>
      <c r="DR51" s="14"/>
      <c r="DS51" s="311" t="s">
        <v>111</v>
      </c>
      <c r="DT51" s="234"/>
      <c r="DU51" s="305" t="s">
        <v>39</v>
      </c>
      <c r="DV51" s="15"/>
      <c r="DW51" s="307" t="s">
        <v>32</v>
      </c>
      <c r="DX51" s="15"/>
      <c r="DY51" s="307" t="s">
        <v>33</v>
      </c>
      <c r="DZ51" s="18"/>
      <c r="EA51" s="309" t="s">
        <v>34</v>
      </c>
      <c r="EB51" s="14"/>
      <c r="EC51" s="311" t="s">
        <v>113</v>
      </c>
      <c r="ED51" s="234"/>
      <c r="EE51" s="305" t="s">
        <v>39</v>
      </c>
      <c r="EF51" s="15"/>
      <c r="EG51" s="307" t="s">
        <v>32</v>
      </c>
      <c r="EH51" s="15"/>
      <c r="EI51" s="307" t="s">
        <v>33</v>
      </c>
      <c r="EJ51" s="18"/>
      <c r="EK51" s="309" t="s">
        <v>34</v>
      </c>
      <c r="EL51" s="14"/>
      <c r="EM51" s="311" t="s">
        <v>113</v>
      </c>
      <c r="EN51" s="234"/>
      <c r="EO51" s="380" t="s">
        <v>39</v>
      </c>
      <c r="EP51" s="15"/>
      <c r="EQ51" s="307" t="s">
        <v>32</v>
      </c>
      <c r="ER51" s="15"/>
      <c r="ES51" s="307" t="s">
        <v>33</v>
      </c>
      <c r="ET51" s="18"/>
      <c r="EU51" s="309" t="s">
        <v>34</v>
      </c>
      <c r="EV51" s="14"/>
      <c r="EW51" s="311" t="s">
        <v>127</v>
      </c>
      <c r="EX51" s="234"/>
      <c r="EY51" s="380" t="s">
        <v>39</v>
      </c>
      <c r="EZ51" s="15"/>
      <c r="FA51" s="307" t="s">
        <v>32</v>
      </c>
      <c r="FB51" s="15"/>
      <c r="FC51" s="307" t="s">
        <v>33</v>
      </c>
      <c r="FD51" s="18"/>
      <c r="FE51" s="309" t="s">
        <v>34</v>
      </c>
      <c r="FF51" s="14"/>
      <c r="FG51" s="311" t="s">
        <v>137</v>
      </c>
      <c r="FH51" s="234"/>
    </row>
    <row r="52" spans="1:164" ht="16.5" thickBot="1" x14ac:dyDescent="0.25">
      <c r="A52" s="401"/>
      <c r="B52" s="498"/>
      <c r="C52" s="360"/>
      <c r="D52" s="21" t="s">
        <v>1</v>
      </c>
      <c r="E52" s="310"/>
      <c r="F52" s="22" t="s">
        <v>1</v>
      </c>
      <c r="G52" s="310"/>
      <c r="H52" s="22" t="s">
        <v>1</v>
      </c>
      <c r="I52" s="310"/>
      <c r="J52" s="22" t="s">
        <v>1</v>
      </c>
      <c r="K52" s="360"/>
      <c r="L52" s="22" t="s">
        <v>1</v>
      </c>
      <c r="M52" s="360"/>
      <c r="N52" s="21" t="s">
        <v>1</v>
      </c>
      <c r="O52" s="310"/>
      <c r="P52" s="22" t="s">
        <v>1</v>
      </c>
      <c r="Q52" s="310"/>
      <c r="R52" s="22" t="s">
        <v>1</v>
      </c>
      <c r="S52" s="310"/>
      <c r="T52" s="23" t="s">
        <v>1</v>
      </c>
      <c r="U52" s="306"/>
      <c r="V52" s="24" t="s">
        <v>1</v>
      </c>
      <c r="W52" s="360"/>
      <c r="X52" s="21" t="s">
        <v>1</v>
      </c>
      <c r="Y52" s="310"/>
      <c r="Z52" s="22" t="s">
        <v>3</v>
      </c>
      <c r="AA52" s="310"/>
      <c r="AB52" s="22" t="s">
        <v>1</v>
      </c>
      <c r="AC52" s="310"/>
      <c r="AD52" s="22" t="s">
        <v>1</v>
      </c>
      <c r="AE52" s="360"/>
      <c r="AF52" s="24" t="s">
        <v>1</v>
      </c>
      <c r="AG52" s="360"/>
      <c r="AH52" s="24" t="s">
        <v>1</v>
      </c>
      <c r="AI52" s="310"/>
      <c r="AJ52" s="22" t="s">
        <v>3</v>
      </c>
      <c r="AK52" s="310"/>
      <c r="AL52" s="22" t="s">
        <v>1</v>
      </c>
      <c r="AM52" s="310"/>
      <c r="AN52" s="22" t="s">
        <v>1</v>
      </c>
      <c r="AO52" s="360"/>
      <c r="AP52" s="24" t="s">
        <v>1</v>
      </c>
      <c r="AQ52" s="360"/>
      <c r="AR52" s="21" t="s">
        <v>1</v>
      </c>
      <c r="AS52" s="310"/>
      <c r="AT52" s="22" t="s">
        <v>1</v>
      </c>
      <c r="AU52" s="310"/>
      <c r="AV52" s="22" t="s">
        <v>1</v>
      </c>
      <c r="AW52" s="310"/>
      <c r="AX52" s="22" t="s">
        <v>1</v>
      </c>
      <c r="AY52" s="360"/>
      <c r="AZ52" s="23" t="s">
        <v>1</v>
      </c>
      <c r="BA52" s="360"/>
      <c r="BB52" s="21" t="s">
        <v>1</v>
      </c>
      <c r="BC52" s="310"/>
      <c r="BD52" s="22" t="s">
        <v>1</v>
      </c>
      <c r="BE52" s="310"/>
      <c r="BF52" s="22" t="s">
        <v>1</v>
      </c>
      <c r="BG52" s="310"/>
      <c r="BH52" s="23" t="s">
        <v>1</v>
      </c>
      <c r="BI52" s="528"/>
      <c r="BJ52" s="109" t="s">
        <v>21</v>
      </c>
      <c r="BK52" s="360"/>
      <c r="BL52" s="21" t="s">
        <v>23</v>
      </c>
      <c r="BM52" s="308"/>
      <c r="BN52" s="22" t="s">
        <v>1</v>
      </c>
      <c r="BO52" s="308"/>
      <c r="BP52" s="26" t="s">
        <v>1</v>
      </c>
      <c r="BQ52" s="306"/>
      <c r="BR52" s="22" t="s">
        <v>1</v>
      </c>
      <c r="BS52" s="527"/>
      <c r="BT52" s="109" t="s">
        <v>1</v>
      </c>
      <c r="BU52" s="306"/>
      <c r="BV52" s="21" t="s">
        <v>1</v>
      </c>
      <c r="BW52" s="308"/>
      <c r="BX52" s="22" t="s">
        <v>1</v>
      </c>
      <c r="BY52" s="308"/>
      <c r="BZ52" s="26" t="s">
        <v>1</v>
      </c>
      <c r="CA52" s="306"/>
      <c r="CB52" s="22" t="s">
        <v>1</v>
      </c>
      <c r="CC52" s="318"/>
      <c r="CD52" s="110" t="s">
        <v>1</v>
      </c>
      <c r="CE52" s="306"/>
      <c r="CF52" s="21" t="s">
        <v>1</v>
      </c>
      <c r="CG52" s="308"/>
      <c r="CH52" s="22" t="s">
        <v>1</v>
      </c>
      <c r="CI52" s="308"/>
      <c r="CJ52" s="26" t="s">
        <v>1</v>
      </c>
      <c r="CK52" s="306"/>
      <c r="CL52" s="22" t="s">
        <v>1</v>
      </c>
      <c r="CM52" s="318"/>
      <c r="CN52" s="110" t="s">
        <v>1</v>
      </c>
      <c r="CO52" s="318"/>
      <c r="CP52" s="110" t="s">
        <v>1</v>
      </c>
      <c r="CQ52" s="306"/>
      <c r="CR52" s="183" t="s">
        <v>1</v>
      </c>
      <c r="CS52" s="308"/>
      <c r="CT52" s="22" t="s">
        <v>1</v>
      </c>
      <c r="CU52" s="308"/>
      <c r="CV52" s="26" t="s">
        <v>1</v>
      </c>
      <c r="CW52" s="306"/>
      <c r="CX52" s="22" t="s">
        <v>1</v>
      </c>
      <c r="CY52" s="318"/>
      <c r="CZ52" s="110" t="s">
        <v>1</v>
      </c>
      <c r="DA52" s="306"/>
      <c r="DB52" s="183" t="s">
        <v>1</v>
      </c>
      <c r="DC52" s="308"/>
      <c r="DD52" s="22" t="s">
        <v>1</v>
      </c>
      <c r="DE52" s="308"/>
      <c r="DF52" s="26" t="s">
        <v>1</v>
      </c>
      <c r="DG52" s="306"/>
      <c r="DH52" s="22" t="s">
        <v>1</v>
      </c>
      <c r="DI52" s="318"/>
      <c r="DJ52" s="110" t="s">
        <v>1</v>
      </c>
      <c r="DK52" s="306"/>
      <c r="DL52" s="205" t="s">
        <v>1</v>
      </c>
      <c r="DM52" s="308"/>
      <c r="DN52" s="22" t="s">
        <v>1</v>
      </c>
      <c r="DO52" s="308"/>
      <c r="DP52" s="26" t="s">
        <v>1</v>
      </c>
      <c r="DQ52" s="306"/>
      <c r="DR52" s="23" t="s">
        <v>1</v>
      </c>
      <c r="DS52" s="312"/>
      <c r="DT52" s="27" t="s">
        <v>1</v>
      </c>
      <c r="DU52" s="306"/>
      <c r="DV52" s="213" t="s">
        <v>1</v>
      </c>
      <c r="DW52" s="308"/>
      <c r="DX52" s="22" t="s">
        <v>1</v>
      </c>
      <c r="DY52" s="308"/>
      <c r="DZ52" s="26" t="s">
        <v>1</v>
      </c>
      <c r="EA52" s="310"/>
      <c r="EB52" s="23" t="s">
        <v>1</v>
      </c>
      <c r="EC52" s="312"/>
      <c r="ED52" s="27" t="s">
        <v>1</v>
      </c>
      <c r="EE52" s="306"/>
      <c r="EF52" s="257" t="s">
        <v>1</v>
      </c>
      <c r="EG52" s="308"/>
      <c r="EH52" s="22" t="s">
        <v>1</v>
      </c>
      <c r="EI52" s="308"/>
      <c r="EJ52" s="26" t="s">
        <v>1</v>
      </c>
      <c r="EK52" s="310"/>
      <c r="EL52" s="23" t="s">
        <v>1</v>
      </c>
      <c r="EM52" s="312"/>
      <c r="EN52" s="27" t="s">
        <v>1</v>
      </c>
      <c r="EO52" s="401"/>
      <c r="EP52" s="256" t="s">
        <v>1</v>
      </c>
      <c r="EQ52" s="308"/>
      <c r="ER52" s="22" t="s">
        <v>1</v>
      </c>
      <c r="ES52" s="308"/>
      <c r="ET52" s="26" t="s">
        <v>1</v>
      </c>
      <c r="EU52" s="310"/>
      <c r="EV52" s="23" t="s">
        <v>1</v>
      </c>
      <c r="EW52" s="312"/>
      <c r="EX52" s="27" t="s">
        <v>1</v>
      </c>
      <c r="EY52" s="401"/>
      <c r="EZ52" s="269" t="s">
        <v>1</v>
      </c>
      <c r="FA52" s="308"/>
      <c r="FB52" s="22" t="s">
        <v>1</v>
      </c>
      <c r="FC52" s="308"/>
      <c r="FD52" s="26" t="s">
        <v>1</v>
      </c>
      <c r="FE52" s="310"/>
      <c r="FF52" s="23" t="s">
        <v>1</v>
      </c>
      <c r="FG52" s="312"/>
      <c r="FH52" s="27" t="s">
        <v>1</v>
      </c>
    </row>
    <row r="53" spans="1:164" ht="16" x14ac:dyDescent="0.2">
      <c r="A53" s="28" t="s">
        <v>0</v>
      </c>
      <c r="B53" s="182" t="s">
        <v>16</v>
      </c>
      <c r="C53" s="128">
        <v>10547</v>
      </c>
      <c r="D53" s="30">
        <v>1</v>
      </c>
      <c r="E53" s="31">
        <v>12835</v>
      </c>
      <c r="F53" s="30">
        <v>1</v>
      </c>
      <c r="G53" s="31">
        <v>10783</v>
      </c>
      <c r="H53" s="30">
        <v>1</v>
      </c>
      <c r="I53" s="31">
        <v>10429</v>
      </c>
      <c r="J53" s="112">
        <v>1</v>
      </c>
      <c r="K53" s="113">
        <v>44594</v>
      </c>
      <c r="L53" s="111">
        <v>1</v>
      </c>
      <c r="M53" s="33">
        <v>11418</v>
      </c>
      <c r="N53" s="30">
        <v>1</v>
      </c>
      <c r="O53" s="31">
        <v>11049</v>
      </c>
      <c r="P53" s="30">
        <v>1</v>
      </c>
      <c r="Q53" s="31">
        <v>9401</v>
      </c>
      <c r="R53" s="30">
        <v>1</v>
      </c>
      <c r="S53" s="31">
        <v>11231</v>
      </c>
      <c r="T53" s="34">
        <v>1</v>
      </c>
      <c r="U53" s="146">
        <v>43099</v>
      </c>
      <c r="V53" s="147">
        <v>1</v>
      </c>
      <c r="W53" s="36">
        <v>7080</v>
      </c>
      <c r="X53" s="37">
        <v>1</v>
      </c>
      <c r="Y53" s="38">
        <v>8697</v>
      </c>
      <c r="Z53" s="39">
        <v>1</v>
      </c>
      <c r="AA53" s="38">
        <v>8027</v>
      </c>
      <c r="AB53" s="39">
        <v>1</v>
      </c>
      <c r="AC53" s="38">
        <v>10384</v>
      </c>
      <c r="AD53" s="39">
        <v>1</v>
      </c>
      <c r="AE53" s="40">
        <v>34188</v>
      </c>
      <c r="AF53" s="37">
        <v>1</v>
      </c>
      <c r="AG53" s="36">
        <v>8294</v>
      </c>
      <c r="AH53" s="37">
        <v>1</v>
      </c>
      <c r="AI53" s="60">
        <v>8280</v>
      </c>
      <c r="AJ53" s="42">
        <v>1</v>
      </c>
      <c r="AK53" s="60">
        <v>8257</v>
      </c>
      <c r="AL53" s="42">
        <v>1</v>
      </c>
      <c r="AM53" s="60">
        <v>8956</v>
      </c>
      <c r="AN53" s="43">
        <v>1</v>
      </c>
      <c r="AO53" s="40">
        <v>33787</v>
      </c>
      <c r="AP53" s="43">
        <v>1</v>
      </c>
      <c r="AQ53" s="40">
        <v>7762</v>
      </c>
      <c r="AR53" s="43">
        <v>1</v>
      </c>
      <c r="AS53" s="44">
        <v>7965</v>
      </c>
      <c r="AT53" s="42">
        <v>1</v>
      </c>
      <c r="AU53" s="44">
        <v>8533</v>
      </c>
      <c r="AV53" s="42">
        <v>1</v>
      </c>
      <c r="AW53" s="44">
        <v>9639</v>
      </c>
      <c r="AX53" s="42">
        <v>1</v>
      </c>
      <c r="AY53" s="40">
        <v>33899</v>
      </c>
      <c r="AZ53" s="43">
        <v>1</v>
      </c>
      <c r="BA53" s="41">
        <v>8672</v>
      </c>
      <c r="BB53" s="39">
        <v>1</v>
      </c>
      <c r="BC53" s="148">
        <v>8205</v>
      </c>
      <c r="BD53" s="39">
        <v>1</v>
      </c>
      <c r="BE53" s="44">
        <v>9244</v>
      </c>
      <c r="BF53" s="42">
        <v>1</v>
      </c>
      <c r="BG53" s="127">
        <v>10729</v>
      </c>
      <c r="BH53" s="48">
        <v>1</v>
      </c>
      <c r="BI53" s="149">
        <v>36850</v>
      </c>
      <c r="BJ53" s="48">
        <v>1</v>
      </c>
      <c r="BK53" s="171">
        <v>9030</v>
      </c>
      <c r="BL53" s="39">
        <v>1</v>
      </c>
      <c r="BM53" s="150">
        <v>8406</v>
      </c>
      <c r="BN53" s="39">
        <v>1</v>
      </c>
      <c r="BO53" s="151">
        <v>12466</v>
      </c>
      <c r="BP53" s="53">
        <v>1</v>
      </c>
      <c r="BQ53" s="168">
        <v>11317</v>
      </c>
      <c r="BR53" s="39">
        <v>1</v>
      </c>
      <c r="BS53" s="152">
        <v>41219</v>
      </c>
      <c r="BT53" s="48">
        <v>1</v>
      </c>
      <c r="BU53" s="168">
        <v>9561</v>
      </c>
      <c r="BV53" s="39">
        <v>1</v>
      </c>
      <c r="BW53" s="150">
        <v>9831</v>
      </c>
      <c r="BX53" s="39">
        <v>1</v>
      </c>
      <c r="BY53" s="151">
        <v>9773</v>
      </c>
      <c r="BZ53" s="53">
        <v>1</v>
      </c>
      <c r="CA53" s="54">
        <v>10747</v>
      </c>
      <c r="CB53" s="39">
        <v>1</v>
      </c>
      <c r="CC53" s="152">
        <v>39912</v>
      </c>
      <c r="CD53" s="129">
        <v>1</v>
      </c>
      <c r="CE53" s="168">
        <v>10945</v>
      </c>
      <c r="CF53" s="39">
        <f>+CE53/CE$53</f>
        <v>1</v>
      </c>
      <c r="CG53" s="51">
        <v>11789</v>
      </c>
      <c r="CH53" s="39">
        <f>+CG53/CG$53</f>
        <v>1</v>
      </c>
      <c r="CI53" s="52">
        <v>10564</v>
      </c>
      <c r="CJ53" s="39">
        <f>+CI53/CI$53</f>
        <v>1</v>
      </c>
      <c r="CK53" s="47">
        <v>11360</v>
      </c>
      <c r="CL53" s="48">
        <f>+CK53/CK$53</f>
        <v>1</v>
      </c>
      <c r="CM53" s="49">
        <f>+CE53+CG53+CI53+CK53</f>
        <v>44658</v>
      </c>
      <c r="CN53" s="55">
        <f>+CM53/CM$53</f>
        <v>1</v>
      </c>
      <c r="CO53" s="49">
        <v>52853</v>
      </c>
      <c r="CP53" s="55">
        <f>+CO53/CO$53</f>
        <v>1</v>
      </c>
      <c r="CQ53" s="168">
        <v>12544</v>
      </c>
      <c r="CR53" s="39">
        <f>+CQ53/CQ$53</f>
        <v>1</v>
      </c>
      <c r="CS53" s="51">
        <v>12763</v>
      </c>
      <c r="CT53" s="39">
        <f>+CS53/CS$53</f>
        <v>1</v>
      </c>
      <c r="CU53" s="52">
        <v>13952</v>
      </c>
      <c r="CV53" s="39">
        <f>+CU53/CU$53</f>
        <v>1</v>
      </c>
      <c r="CW53" s="47">
        <v>13655</v>
      </c>
      <c r="CX53" s="48">
        <f>+CW53/CW$53</f>
        <v>1</v>
      </c>
      <c r="CY53" s="49">
        <f>+CQ53+CS53+CU53+CW53-1</f>
        <v>52913</v>
      </c>
      <c r="CZ53" s="55">
        <f>+CY53/CY$53</f>
        <v>1</v>
      </c>
      <c r="DA53" s="168">
        <v>14321</v>
      </c>
      <c r="DB53" s="39">
        <f>+DA53/DA$53</f>
        <v>1</v>
      </c>
      <c r="DC53" s="51">
        <v>14051</v>
      </c>
      <c r="DD53" s="39">
        <f>+DC53/DC$53</f>
        <v>1</v>
      </c>
      <c r="DE53" s="52">
        <v>14638</v>
      </c>
      <c r="DF53" s="39">
        <f>+DE53/DE$53</f>
        <v>1</v>
      </c>
      <c r="DG53" s="47">
        <v>15659</v>
      </c>
      <c r="DH53" s="48">
        <f>+DG53/DG$53</f>
        <v>1</v>
      </c>
      <c r="DI53" s="49">
        <f>+DA53+DC53+DE53+DG53</f>
        <v>58669</v>
      </c>
      <c r="DJ53" s="55">
        <f>+DI53/DI$53</f>
        <v>1</v>
      </c>
      <c r="DK53" s="245" t="s">
        <v>119</v>
      </c>
      <c r="DL53" s="246" t="s">
        <v>119</v>
      </c>
      <c r="DM53" s="200" t="s">
        <v>119</v>
      </c>
      <c r="DN53" s="246" t="s">
        <v>119</v>
      </c>
      <c r="DO53" s="200">
        <v>16817</v>
      </c>
      <c r="DP53" s="43">
        <f>+DO53/DO$53</f>
        <v>1</v>
      </c>
      <c r="DQ53" s="200">
        <v>17704</v>
      </c>
      <c r="DR53" s="50">
        <f>+DQ53/DQ$53</f>
        <v>1</v>
      </c>
      <c r="DS53" s="149">
        <v>67377</v>
      </c>
      <c r="DT53" s="43">
        <f>+DS53/DS$53</f>
        <v>1</v>
      </c>
      <c r="DU53" s="245">
        <v>15251</v>
      </c>
      <c r="DV53" s="39">
        <f>+DU53/DU$53</f>
        <v>1</v>
      </c>
      <c r="DW53" s="200">
        <v>13633</v>
      </c>
      <c r="DX53" s="39">
        <f>+DW53/DW$53</f>
        <v>1</v>
      </c>
      <c r="DY53" s="198">
        <v>15232</v>
      </c>
      <c r="DZ53" s="39">
        <f>+DY53/DY$53</f>
        <v>1</v>
      </c>
      <c r="EA53" s="198">
        <v>15443</v>
      </c>
      <c r="EB53" s="48">
        <f>+EA53/EA$53</f>
        <v>1</v>
      </c>
      <c r="EC53" s="149">
        <v>59559</v>
      </c>
      <c r="ED53" s="129">
        <f>+EC53/EC$53</f>
        <v>1</v>
      </c>
      <c r="EE53" s="245">
        <v>15251</v>
      </c>
      <c r="EF53" s="39">
        <f>+EE53/EE$53</f>
        <v>1</v>
      </c>
      <c r="EG53" s="200">
        <v>13633</v>
      </c>
      <c r="EH53" s="39">
        <f>+EG53/EG$53</f>
        <v>1</v>
      </c>
      <c r="EI53" s="198">
        <v>15232</v>
      </c>
      <c r="EJ53" s="39">
        <f>+EI53/EI$53</f>
        <v>1</v>
      </c>
      <c r="EK53" s="198">
        <v>15443</v>
      </c>
      <c r="EL53" s="48">
        <f>+EK53/EK$53</f>
        <v>1</v>
      </c>
      <c r="EM53" s="149">
        <v>59559</v>
      </c>
      <c r="EN53" s="129">
        <f>+EM53/EM$53</f>
        <v>1</v>
      </c>
      <c r="EO53" s="245">
        <v>14039</v>
      </c>
      <c r="EP53" s="43">
        <f>+EO53/EO$53</f>
        <v>1</v>
      </c>
      <c r="EQ53" s="289">
        <v>14450</v>
      </c>
      <c r="ER53" s="43">
        <f>+EQ53/EQ$53</f>
        <v>1</v>
      </c>
      <c r="ES53" s="284">
        <v>14439</v>
      </c>
      <c r="ET53" s="43">
        <f>+ES53/ES$53</f>
        <v>1</v>
      </c>
      <c r="EU53" s="289">
        <v>14923</v>
      </c>
      <c r="EV53" s="50">
        <f>+EU53/EU$53</f>
        <v>1</v>
      </c>
      <c r="EW53" s="49">
        <v>57851</v>
      </c>
      <c r="EX53" s="55">
        <f>+EW53/EW$53</f>
        <v>1</v>
      </c>
      <c r="EY53" s="245">
        <v>15766</v>
      </c>
      <c r="EZ53" s="43">
        <f>+EY53/EY$53</f>
        <v>1</v>
      </c>
      <c r="FA53" s="289">
        <v>16817</v>
      </c>
      <c r="FB53" s="43">
        <f>+FA53/FA$53</f>
        <v>1</v>
      </c>
      <c r="FC53" s="198">
        <v>16524</v>
      </c>
      <c r="FD53" s="43">
        <f>+FC53/FC$53</f>
        <v>1</v>
      </c>
      <c r="FE53" s="198">
        <v>14485</v>
      </c>
      <c r="FF53" s="50">
        <f>+FE53/FE$53</f>
        <v>1</v>
      </c>
      <c r="FG53" s="149">
        <v>63592</v>
      </c>
      <c r="FH53" s="55">
        <f>+FG53/FG$53</f>
        <v>1</v>
      </c>
    </row>
    <row r="54" spans="1:164" ht="16" x14ac:dyDescent="0.2">
      <c r="A54" s="28" t="s">
        <v>40</v>
      </c>
      <c r="B54" s="182" t="s">
        <v>12</v>
      </c>
      <c r="C54" s="29">
        <v>4514</v>
      </c>
      <c r="D54" s="56">
        <v>0.42799999999999999</v>
      </c>
      <c r="E54" s="57">
        <v>6532</v>
      </c>
      <c r="F54" s="56">
        <v>0.50900000000000001</v>
      </c>
      <c r="G54" s="57">
        <v>5018</v>
      </c>
      <c r="H54" s="56">
        <v>0.46500000000000002</v>
      </c>
      <c r="I54" s="57">
        <v>3186</v>
      </c>
      <c r="J54" s="131">
        <v>0.30499999999999999</v>
      </c>
      <c r="K54" s="132">
        <v>19250</v>
      </c>
      <c r="L54" s="130">
        <v>0.432</v>
      </c>
      <c r="M54" s="58">
        <v>5014</v>
      </c>
      <c r="N54" s="56">
        <v>0.439</v>
      </c>
      <c r="O54" s="57">
        <v>4107</v>
      </c>
      <c r="P54" s="56">
        <v>0.372</v>
      </c>
      <c r="Q54" s="57">
        <v>4805</v>
      </c>
      <c r="R54" s="56">
        <v>0.51100000000000001</v>
      </c>
      <c r="S54" s="57">
        <v>6567</v>
      </c>
      <c r="T54" s="34">
        <v>0.58399999999999996</v>
      </c>
      <c r="U54" s="35">
        <v>20493</v>
      </c>
      <c r="V54" s="131">
        <v>0.47499999999999998</v>
      </c>
      <c r="W54" s="36">
        <v>3230</v>
      </c>
      <c r="X54" s="59">
        <v>0.45600000000000002</v>
      </c>
      <c r="Y54" s="60">
        <v>4727</v>
      </c>
      <c r="Z54" s="45">
        <v>0.54400000000000004</v>
      </c>
      <c r="AA54" s="60">
        <v>4111</v>
      </c>
      <c r="AB54" s="45">
        <v>0.51200000000000001</v>
      </c>
      <c r="AC54" s="60">
        <v>4845</v>
      </c>
      <c r="AD54" s="45">
        <v>0.46700000000000003</v>
      </c>
      <c r="AE54" s="61">
        <v>16913</v>
      </c>
      <c r="AF54" s="59">
        <v>0.49399999999999999</v>
      </c>
      <c r="AG54" s="36">
        <v>4486</v>
      </c>
      <c r="AH54" s="59">
        <v>0.54100000000000004</v>
      </c>
      <c r="AI54" s="60">
        <v>4302</v>
      </c>
      <c r="AJ54" s="62">
        <v>0.52</v>
      </c>
      <c r="AK54" s="60">
        <v>4300</v>
      </c>
      <c r="AL54" s="62">
        <v>0.52100000000000002</v>
      </c>
      <c r="AM54" s="60">
        <v>4847</v>
      </c>
      <c r="AN54" s="63">
        <v>0.54100000000000004</v>
      </c>
      <c r="AO54" s="61">
        <v>17935</v>
      </c>
      <c r="AP54" s="63">
        <v>0.53100000000000003</v>
      </c>
      <c r="AQ54" s="61">
        <v>4481</v>
      </c>
      <c r="AR54" s="63">
        <v>0.57699999999999996</v>
      </c>
      <c r="AS54" s="60">
        <v>5050</v>
      </c>
      <c r="AT54" s="62">
        <v>0.63400000000000001</v>
      </c>
      <c r="AU54" s="60">
        <v>5097</v>
      </c>
      <c r="AV54" s="45">
        <v>0.59699999999999998</v>
      </c>
      <c r="AW54" s="60">
        <v>5642</v>
      </c>
      <c r="AX54" s="45">
        <v>0.58499999999999996</v>
      </c>
      <c r="AY54" s="61">
        <v>20270</v>
      </c>
      <c r="AZ54" s="63">
        <v>0.59799999999999998</v>
      </c>
      <c r="BA54" s="36">
        <v>6036</v>
      </c>
      <c r="BB54" s="45">
        <v>0.69599999999999995</v>
      </c>
      <c r="BC54" s="46">
        <v>5573</v>
      </c>
      <c r="BD54" s="45">
        <v>0.7</v>
      </c>
      <c r="BE54" s="64">
        <v>6382</v>
      </c>
      <c r="BF54" s="45">
        <v>0.69</v>
      </c>
      <c r="BG54" s="133">
        <v>7228</v>
      </c>
      <c r="BH54" s="66">
        <f>BG54/BG53</f>
        <v>0.67368813496131974</v>
      </c>
      <c r="BI54" s="153">
        <v>25219</v>
      </c>
      <c r="BJ54" s="66">
        <f>BI54/BI53</f>
        <v>0.68436906377204887</v>
      </c>
      <c r="BK54" s="174">
        <v>6140</v>
      </c>
      <c r="BL54" s="45">
        <v>0.68</v>
      </c>
      <c r="BM54" s="51">
        <v>5678</v>
      </c>
      <c r="BN54" s="45">
        <v>0.68</v>
      </c>
      <c r="BO54" s="151">
        <v>9170</v>
      </c>
      <c r="BP54" s="69">
        <v>0.74</v>
      </c>
      <c r="BQ54" s="169">
        <v>7862</v>
      </c>
      <c r="BR54" s="45">
        <v>0.69</v>
      </c>
      <c r="BS54" s="36">
        <v>28850</v>
      </c>
      <c r="BT54" s="66">
        <v>0.7</v>
      </c>
      <c r="BU54" s="169">
        <v>7059</v>
      </c>
      <c r="BV54" s="45">
        <v>0.74</v>
      </c>
      <c r="BW54" s="51">
        <v>7426</v>
      </c>
      <c r="BX54" s="45">
        <v>0.76</v>
      </c>
      <c r="BY54" s="151">
        <v>7345</v>
      </c>
      <c r="BZ54" s="69">
        <v>0.75</v>
      </c>
      <c r="CA54" s="70">
        <v>8586</v>
      </c>
      <c r="CB54" s="45">
        <v>0.8</v>
      </c>
      <c r="CC54" s="36">
        <v>30416</v>
      </c>
      <c r="CD54" s="134">
        <v>0.76</v>
      </c>
      <c r="CE54" s="169">
        <v>8381</v>
      </c>
      <c r="CF54" s="45">
        <f>+CE54/CE$53</f>
        <v>0.76573777980813151</v>
      </c>
      <c r="CG54" s="51">
        <v>9683</v>
      </c>
      <c r="CH54" s="45">
        <f>+CG54/CG$53</f>
        <v>0.8213588938841293</v>
      </c>
      <c r="CI54" s="68">
        <v>7549</v>
      </c>
      <c r="CJ54" s="45">
        <f>+CI54/CI$53</f>
        <v>0.71459674365770542</v>
      </c>
      <c r="CK54" s="65">
        <v>8386</v>
      </c>
      <c r="CL54" s="66">
        <f>+CK54/CK$53</f>
        <v>0.73820422535211272</v>
      </c>
      <c r="CM54" s="61">
        <f>+CE54+CG54+CI54+CK54</f>
        <v>33999</v>
      </c>
      <c r="CN54" s="71">
        <f>+CM54/CM$53</f>
        <v>0.76131936047292759</v>
      </c>
      <c r="CO54" s="61">
        <v>40190</v>
      </c>
      <c r="CP54" s="71">
        <f>+CO54/CO$53</f>
        <v>0.76041095112860202</v>
      </c>
      <c r="CQ54" s="169">
        <v>9659</v>
      </c>
      <c r="CR54" s="45">
        <f>+CQ54/CQ$53</f>
        <v>0.77000956632653061</v>
      </c>
      <c r="CS54" s="51">
        <v>10085</v>
      </c>
      <c r="CT54" s="45">
        <f>+CS54/CS$53</f>
        <v>0.79017472381101617</v>
      </c>
      <c r="CU54" s="68">
        <v>10833</v>
      </c>
      <c r="CV54" s="45">
        <f>+CU54/CU$53</f>
        <v>0.77644782110091748</v>
      </c>
      <c r="CW54" s="65">
        <v>10980</v>
      </c>
      <c r="CX54" s="66">
        <f>+CW54/CW$53</f>
        <v>0.80410106188209451</v>
      </c>
      <c r="CY54" s="61">
        <f>+CQ54+CS54+CU54+CW54</f>
        <v>41557</v>
      </c>
      <c r="CZ54" s="71">
        <f>+CY54/CY$53</f>
        <v>0.78538355413603467</v>
      </c>
      <c r="DA54" s="169">
        <v>11215</v>
      </c>
      <c r="DB54" s="45">
        <f>+DA54/DA$53</f>
        <v>0.78311570421059984</v>
      </c>
      <c r="DC54" s="51">
        <v>10776</v>
      </c>
      <c r="DD54" s="45">
        <f>+DC54/DC$53</f>
        <v>0.76692050387872746</v>
      </c>
      <c r="DE54" s="68">
        <v>11391</v>
      </c>
      <c r="DF54" s="45">
        <f>+DE54/DE$53</f>
        <v>0.77818007924579857</v>
      </c>
      <c r="DG54" s="65">
        <v>12710</v>
      </c>
      <c r="DH54" s="66">
        <f>+DG54/DG$53</f>
        <v>0.8116737978159525</v>
      </c>
      <c r="DI54" s="61">
        <f>+DA54+DC54+DE54+DG54</f>
        <v>46092</v>
      </c>
      <c r="DJ54" s="71">
        <f>+DI54/DI$53</f>
        <v>0.78562784434709987</v>
      </c>
      <c r="DK54" s="197">
        <v>13088</v>
      </c>
      <c r="DL54" s="247" t="s">
        <v>119</v>
      </c>
      <c r="DM54" s="51">
        <v>12322</v>
      </c>
      <c r="DN54" s="247" t="s">
        <v>119</v>
      </c>
      <c r="DO54" s="200">
        <v>11838</v>
      </c>
      <c r="DP54" s="63">
        <f>DO54/DO$53</f>
        <v>0.70393054647083309</v>
      </c>
      <c r="DQ54" s="200">
        <v>15053</v>
      </c>
      <c r="DR54" s="67">
        <f>DQ54/DQ$53</f>
        <v>0.85025982828739266</v>
      </c>
      <c r="DS54" s="199">
        <v>52301</v>
      </c>
      <c r="DT54" s="63">
        <f>DS54/DS$53</f>
        <v>0.77624411891298217</v>
      </c>
      <c r="DU54" s="243">
        <v>11442</v>
      </c>
      <c r="DV54" s="45">
        <f>+DU54/DU$53</f>
        <v>0.75024588551570393</v>
      </c>
      <c r="DW54" s="51">
        <v>9803</v>
      </c>
      <c r="DX54" s="45">
        <f>+DW54/DW$53</f>
        <v>0.71906403579549627</v>
      </c>
      <c r="DY54" s="200">
        <v>11185</v>
      </c>
      <c r="DZ54" s="45">
        <f>+DY54/DY$53</f>
        <v>0.73430934873949583</v>
      </c>
      <c r="EA54" s="200">
        <v>11495</v>
      </c>
      <c r="EB54" s="66">
        <f>+EA54/EA$53</f>
        <v>0.74435019102505995</v>
      </c>
      <c r="EC54" s="199">
        <v>43925</v>
      </c>
      <c r="ED54" s="134">
        <f>+EC54/EC$53</f>
        <v>0.7375039876425058</v>
      </c>
      <c r="EE54" s="243">
        <v>11442</v>
      </c>
      <c r="EF54" s="45">
        <f>+EE54/EE$53</f>
        <v>0.75024588551570393</v>
      </c>
      <c r="EG54" s="51">
        <v>9803</v>
      </c>
      <c r="EH54" s="45">
        <f>+EG54/EG$53</f>
        <v>0.71906403579549627</v>
      </c>
      <c r="EI54" s="200">
        <v>11185</v>
      </c>
      <c r="EJ54" s="45">
        <f>+EI54/EI$53</f>
        <v>0.73430934873949583</v>
      </c>
      <c r="EK54" s="200">
        <v>11495</v>
      </c>
      <c r="EL54" s="66">
        <f>+EK54/EK$53</f>
        <v>0.74435019102505995</v>
      </c>
      <c r="EM54" s="199">
        <v>43925</v>
      </c>
      <c r="EN54" s="134">
        <f>+EM54/EM$53</f>
        <v>0.7375039876425058</v>
      </c>
      <c r="EO54" s="243">
        <v>11860</v>
      </c>
      <c r="EP54" s="247">
        <f>+EO54/EO$53</f>
        <v>0.84478951492271526</v>
      </c>
      <c r="EQ54" s="278">
        <v>12367</v>
      </c>
      <c r="ER54" s="247">
        <f>+EQ54/EQ$53</f>
        <v>0.85584775086505194</v>
      </c>
      <c r="ES54" s="277">
        <v>13051</v>
      </c>
      <c r="ET54" s="247">
        <f>+ES54/ES$53</f>
        <v>0.90387145924232981</v>
      </c>
      <c r="EU54" s="277">
        <v>13180</v>
      </c>
      <c r="EV54" s="241">
        <f>+EU54/EU$53</f>
        <v>0.88320042886819006</v>
      </c>
      <c r="EW54" s="279">
        <v>50458</v>
      </c>
      <c r="EX54" s="242">
        <f>+EW54/EW$53</f>
        <v>0.87220618485419443</v>
      </c>
      <c r="EY54" s="243">
        <v>13960</v>
      </c>
      <c r="EZ54" s="247">
        <f>+EY54/EY$53</f>
        <v>0.88544970189014338</v>
      </c>
      <c r="FA54" s="278">
        <v>14793</v>
      </c>
      <c r="FB54" s="247">
        <f>+FA54/FA$53</f>
        <v>0.87964559671760723</v>
      </c>
      <c r="FC54" s="200">
        <v>15031</v>
      </c>
      <c r="FD54" s="247">
        <f>+FC54/FC$53</f>
        <v>0.90964657467925447</v>
      </c>
      <c r="FE54" s="200">
        <v>12870</v>
      </c>
      <c r="FF54" s="241">
        <f>+FE54/FE$53</f>
        <v>0.88850535036244394</v>
      </c>
      <c r="FG54" s="199">
        <v>56654</v>
      </c>
      <c r="FH54" s="242">
        <f>+FG54/FG$53</f>
        <v>0.89089822619197379</v>
      </c>
    </row>
    <row r="55" spans="1:164" ht="16" x14ac:dyDescent="0.35">
      <c r="A55" s="28" t="s">
        <v>96</v>
      </c>
      <c r="B55" s="182" t="s">
        <v>100</v>
      </c>
      <c r="C55" s="187" t="s">
        <v>102</v>
      </c>
      <c r="D55" s="188" t="s">
        <v>102</v>
      </c>
      <c r="E55" s="188" t="s">
        <v>102</v>
      </c>
      <c r="F55" s="188" t="s">
        <v>102</v>
      </c>
      <c r="G55" s="188" t="s">
        <v>102</v>
      </c>
      <c r="H55" s="188" t="s">
        <v>102</v>
      </c>
      <c r="I55" s="188" t="s">
        <v>102</v>
      </c>
      <c r="J55" s="190" t="s">
        <v>103</v>
      </c>
      <c r="K55" s="189" t="s">
        <v>102</v>
      </c>
      <c r="L55" s="190" t="s">
        <v>103</v>
      </c>
      <c r="M55" s="187" t="s">
        <v>102</v>
      </c>
      <c r="N55" s="188" t="s">
        <v>102</v>
      </c>
      <c r="O55" s="188" t="s">
        <v>102</v>
      </c>
      <c r="P55" s="188" t="s">
        <v>102</v>
      </c>
      <c r="Q55" s="188" t="s">
        <v>102</v>
      </c>
      <c r="R55" s="188" t="s">
        <v>102</v>
      </c>
      <c r="S55" s="188" t="s">
        <v>102</v>
      </c>
      <c r="T55" s="190" t="s">
        <v>103</v>
      </c>
      <c r="U55" s="189" t="s">
        <v>102</v>
      </c>
      <c r="V55" s="190" t="s">
        <v>103</v>
      </c>
      <c r="W55" s="187" t="s">
        <v>102</v>
      </c>
      <c r="X55" s="188" t="s">
        <v>102</v>
      </c>
      <c r="Y55" s="188" t="s">
        <v>102</v>
      </c>
      <c r="Z55" s="188" t="s">
        <v>102</v>
      </c>
      <c r="AA55" s="188" t="s">
        <v>102</v>
      </c>
      <c r="AB55" s="188" t="s">
        <v>102</v>
      </c>
      <c r="AC55" s="188" t="s">
        <v>102</v>
      </c>
      <c r="AD55" s="190" t="s">
        <v>103</v>
      </c>
      <c r="AE55" s="189" t="s">
        <v>102</v>
      </c>
      <c r="AF55" s="190" t="s">
        <v>103</v>
      </c>
      <c r="AG55" s="187" t="s">
        <v>102</v>
      </c>
      <c r="AH55" s="188" t="s">
        <v>102</v>
      </c>
      <c r="AI55" s="188" t="s">
        <v>102</v>
      </c>
      <c r="AJ55" s="188" t="s">
        <v>102</v>
      </c>
      <c r="AK55" s="188" t="s">
        <v>102</v>
      </c>
      <c r="AL55" s="188" t="s">
        <v>102</v>
      </c>
      <c r="AM55" s="188" t="s">
        <v>102</v>
      </c>
      <c r="AN55" s="190" t="s">
        <v>103</v>
      </c>
      <c r="AO55" s="189" t="s">
        <v>102</v>
      </c>
      <c r="AP55" s="190" t="s">
        <v>103</v>
      </c>
      <c r="AQ55" s="187" t="s">
        <v>102</v>
      </c>
      <c r="AR55" s="188" t="s">
        <v>102</v>
      </c>
      <c r="AS55" s="188" t="s">
        <v>102</v>
      </c>
      <c r="AT55" s="188" t="s">
        <v>102</v>
      </c>
      <c r="AU55" s="188" t="s">
        <v>102</v>
      </c>
      <c r="AV55" s="188" t="s">
        <v>102</v>
      </c>
      <c r="AW55" s="188" t="s">
        <v>102</v>
      </c>
      <c r="AX55" s="190" t="s">
        <v>103</v>
      </c>
      <c r="AY55" s="189" t="s">
        <v>102</v>
      </c>
      <c r="AZ55" s="190" t="s">
        <v>103</v>
      </c>
      <c r="BA55" s="187" t="s">
        <v>102</v>
      </c>
      <c r="BB55" s="188" t="s">
        <v>102</v>
      </c>
      <c r="BC55" s="188" t="s">
        <v>102</v>
      </c>
      <c r="BD55" s="188" t="s">
        <v>102</v>
      </c>
      <c r="BE55" s="188" t="s">
        <v>102</v>
      </c>
      <c r="BF55" s="188" t="s">
        <v>102</v>
      </c>
      <c r="BG55" s="188" t="s">
        <v>102</v>
      </c>
      <c r="BH55" s="190" t="s">
        <v>103</v>
      </c>
      <c r="BI55" s="189" t="s">
        <v>102</v>
      </c>
      <c r="BJ55" s="190" t="s">
        <v>103</v>
      </c>
      <c r="BK55" s="187" t="s">
        <v>102</v>
      </c>
      <c r="BL55" s="188" t="s">
        <v>102</v>
      </c>
      <c r="BM55" s="188" t="s">
        <v>102</v>
      </c>
      <c r="BN55" s="188" t="s">
        <v>102</v>
      </c>
      <c r="BO55" s="188" t="s">
        <v>102</v>
      </c>
      <c r="BP55" s="188" t="s">
        <v>102</v>
      </c>
      <c r="BQ55" s="188" t="s">
        <v>102</v>
      </c>
      <c r="BR55" s="190" t="s">
        <v>103</v>
      </c>
      <c r="BS55" s="189" t="s">
        <v>102</v>
      </c>
      <c r="BT55" s="190" t="s">
        <v>103</v>
      </c>
      <c r="BU55" s="187" t="s">
        <v>102</v>
      </c>
      <c r="BV55" s="188" t="s">
        <v>102</v>
      </c>
      <c r="BW55" s="188" t="s">
        <v>102</v>
      </c>
      <c r="BX55" s="188" t="s">
        <v>102</v>
      </c>
      <c r="BY55" s="188" t="s">
        <v>102</v>
      </c>
      <c r="BZ55" s="188" t="s">
        <v>102</v>
      </c>
      <c r="CA55" s="188" t="s">
        <v>102</v>
      </c>
      <c r="CB55" s="190" t="s">
        <v>103</v>
      </c>
      <c r="CC55" s="189" t="s">
        <v>102</v>
      </c>
      <c r="CD55" s="195" t="s">
        <v>103</v>
      </c>
      <c r="CE55" s="194" t="s">
        <v>102</v>
      </c>
      <c r="CF55" s="188" t="s">
        <v>102</v>
      </c>
      <c r="CG55" s="188" t="s">
        <v>102</v>
      </c>
      <c r="CH55" s="188" t="s">
        <v>102</v>
      </c>
      <c r="CI55" s="188" t="s">
        <v>102</v>
      </c>
      <c r="CJ55" s="188" t="s">
        <v>102</v>
      </c>
      <c r="CK55" s="188" t="s">
        <v>102</v>
      </c>
      <c r="CL55" s="190" t="s">
        <v>103</v>
      </c>
      <c r="CM55" s="189" t="s">
        <v>102</v>
      </c>
      <c r="CN55" s="195" t="s">
        <v>103</v>
      </c>
      <c r="CO55" s="194" t="s">
        <v>102</v>
      </c>
      <c r="CP55" s="192" t="s">
        <v>102</v>
      </c>
      <c r="CQ55" s="189" t="s">
        <v>102</v>
      </c>
      <c r="CR55" s="188" t="s">
        <v>102</v>
      </c>
      <c r="CS55" s="188" t="s">
        <v>102</v>
      </c>
      <c r="CT55" s="188" t="s">
        <v>102</v>
      </c>
      <c r="CU55" s="188" t="s">
        <v>102</v>
      </c>
      <c r="CV55" s="191" t="s">
        <v>103</v>
      </c>
      <c r="CW55" s="189" t="s">
        <v>102</v>
      </c>
      <c r="CX55" s="190" t="s">
        <v>103</v>
      </c>
      <c r="CY55" s="187" t="s">
        <v>102</v>
      </c>
      <c r="CZ55" s="192" t="s">
        <v>102</v>
      </c>
      <c r="DA55" s="169">
        <v>7143</v>
      </c>
      <c r="DB55" s="45">
        <f t="shared" ref="DB55:DB56" si="33">+DA55/DA$53</f>
        <v>0.49877801829481183</v>
      </c>
      <c r="DC55" s="51">
        <v>6690</v>
      </c>
      <c r="DD55" s="45">
        <f t="shared" ref="DD55:DD56" si="34">+DC55/DC$53</f>
        <v>0.47612269589353073</v>
      </c>
      <c r="DE55" s="68">
        <v>7299</v>
      </c>
      <c r="DF55" s="45">
        <f t="shared" ref="DF55:DF57" si="35">+DE55/DE$53</f>
        <v>0.49863369312747641</v>
      </c>
      <c r="DG55" s="65">
        <v>8523</v>
      </c>
      <c r="DH55" s="66">
        <f t="shared" ref="DH55:DH56" si="36">+DG55/DG$53</f>
        <v>0.54428763011686565</v>
      </c>
      <c r="DI55" s="61">
        <v>29655</v>
      </c>
      <c r="DJ55" s="71">
        <f t="shared" ref="DJ55:DJ56" si="37">+DI55/DI$53</f>
        <v>0.50546285090933885</v>
      </c>
      <c r="DK55" s="197">
        <v>8507</v>
      </c>
      <c r="DL55" s="247" t="s">
        <v>119</v>
      </c>
      <c r="DM55" s="51">
        <v>7657</v>
      </c>
      <c r="DN55" s="247" t="s">
        <v>119</v>
      </c>
      <c r="DO55" s="200">
        <v>7570</v>
      </c>
      <c r="DP55" s="63">
        <f>DO55/DO$53</f>
        <v>0.45013973954926562</v>
      </c>
      <c r="DQ55" s="200">
        <v>10505</v>
      </c>
      <c r="DR55" s="67">
        <f>DQ55/DQ$53</f>
        <v>0.59336873023045644</v>
      </c>
      <c r="DS55" s="199">
        <v>34239</v>
      </c>
      <c r="DT55" s="63">
        <f>DS55/DS$53</f>
        <v>0.50817044392003208</v>
      </c>
      <c r="DU55" s="243">
        <v>8361</v>
      </c>
      <c r="DV55" s="45">
        <f t="shared" ref="DV55:DV56" si="38">+DU55/DU$53</f>
        <v>0.54822634581338925</v>
      </c>
      <c r="DW55" s="51">
        <v>6798</v>
      </c>
      <c r="DX55" s="45">
        <f>+DW55/DW$53</f>
        <v>0.49864299860632288</v>
      </c>
      <c r="DY55" s="200">
        <v>7706</v>
      </c>
      <c r="DZ55" s="45">
        <f t="shared" ref="DZ55:ED56" si="39">+DY55/DY$53</f>
        <v>0.50590861344537819</v>
      </c>
      <c r="EA55" s="200">
        <v>7819</v>
      </c>
      <c r="EB55" s="66">
        <f t="shared" si="39"/>
        <v>0.50631354011526253</v>
      </c>
      <c r="EC55" s="199">
        <v>30684</v>
      </c>
      <c r="ED55" s="134">
        <f t="shared" si="39"/>
        <v>0.5151866216692691</v>
      </c>
      <c r="EE55" s="243">
        <v>8053</v>
      </c>
      <c r="EF55" s="45">
        <f t="shared" ref="EF55:EF56" si="40">+EE55/EE$53</f>
        <v>0.52803094879024326</v>
      </c>
      <c r="EG55" s="51">
        <v>6491</v>
      </c>
      <c r="EH55" s="45">
        <f t="shared" ref="EH55:EH56" si="41">+EG55/EG$53</f>
        <v>0.47612411061395143</v>
      </c>
      <c r="EI55" s="200">
        <v>7389</v>
      </c>
      <c r="EJ55" s="45">
        <f t="shared" ref="EJ55:EJ56" si="42">+EI55/EI$53</f>
        <v>0.48509716386554624</v>
      </c>
      <c r="EK55" s="200">
        <v>7488</v>
      </c>
      <c r="EL55" s="66">
        <f t="shared" ref="EL55:EL56" si="43">+EK55/EK$53</f>
        <v>0.48487988085216605</v>
      </c>
      <c r="EM55" s="199">
        <v>29421</v>
      </c>
      <c r="EN55" s="134">
        <f t="shared" ref="EN55:EN56" si="44">+EM55/EM$53</f>
        <v>0.49398075857553014</v>
      </c>
      <c r="EO55" s="243">
        <v>7983</v>
      </c>
      <c r="EP55" s="247">
        <f t="shared" ref="EP55:EP56" si="45">+EO55/EO$53</f>
        <v>0.56863024431939602</v>
      </c>
      <c r="EQ55" s="278">
        <v>8278</v>
      </c>
      <c r="ER55" s="247">
        <f>+EQ55/EQ$53</f>
        <v>0.57287197231833908</v>
      </c>
      <c r="ES55" s="277">
        <v>8579</v>
      </c>
      <c r="ET55" s="247">
        <f>+ES55/ES$53</f>
        <v>0.5941547198559457</v>
      </c>
      <c r="EU55" s="277">
        <v>8683</v>
      </c>
      <c r="EV55" s="241">
        <f>+EU55/EU$53</f>
        <v>0.58185351470883873</v>
      </c>
      <c r="EW55" s="279">
        <v>33523</v>
      </c>
      <c r="EX55" s="242">
        <f>+EW55/EW$53</f>
        <v>0.57947140066723135</v>
      </c>
      <c r="EY55" s="243">
        <v>9167</v>
      </c>
      <c r="EZ55" s="247">
        <f t="shared" ref="EZ55:EZ56" si="46">+EY55/EY$53</f>
        <v>0.58144107573258907</v>
      </c>
      <c r="FA55" s="278">
        <v>9947</v>
      </c>
      <c r="FB55" s="247">
        <f>+FA55/FA$53</f>
        <v>0.59148480704049478</v>
      </c>
      <c r="FC55" s="200">
        <v>10157</v>
      </c>
      <c r="FD55" s="247">
        <f>+FC55/FC$53</f>
        <v>0.61468167513919147</v>
      </c>
      <c r="FE55" s="200">
        <v>8224</v>
      </c>
      <c r="FF55" s="241">
        <f>+FE55/FE$53</f>
        <v>0.56775975146703483</v>
      </c>
      <c r="FG55" s="199">
        <v>37495</v>
      </c>
      <c r="FH55" s="242">
        <f>+FG55/FG$53</f>
        <v>0.5896181909674173</v>
      </c>
    </row>
    <row r="56" spans="1:164" ht="16" x14ac:dyDescent="0.35">
      <c r="A56" s="28" t="s">
        <v>97</v>
      </c>
      <c r="B56" s="182" t="s">
        <v>101</v>
      </c>
      <c r="C56" s="187" t="s">
        <v>102</v>
      </c>
      <c r="D56" s="188" t="s">
        <v>102</v>
      </c>
      <c r="E56" s="188" t="s">
        <v>102</v>
      </c>
      <c r="F56" s="188" t="s">
        <v>102</v>
      </c>
      <c r="G56" s="188" t="s">
        <v>102</v>
      </c>
      <c r="H56" s="188" t="s">
        <v>102</v>
      </c>
      <c r="I56" s="188" t="s">
        <v>102</v>
      </c>
      <c r="J56" s="190" t="s">
        <v>103</v>
      </c>
      <c r="K56" s="189" t="s">
        <v>102</v>
      </c>
      <c r="L56" s="190" t="s">
        <v>103</v>
      </c>
      <c r="M56" s="187" t="s">
        <v>102</v>
      </c>
      <c r="N56" s="188" t="s">
        <v>102</v>
      </c>
      <c r="O56" s="188" t="s">
        <v>102</v>
      </c>
      <c r="P56" s="188" t="s">
        <v>102</v>
      </c>
      <c r="Q56" s="188" t="s">
        <v>102</v>
      </c>
      <c r="R56" s="188" t="s">
        <v>102</v>
      </c>
      <c r="S56" s="188" t="s">
        <v>102</v>
      </c>
      <c r="T56" s="190" t="s">
        <v>103</v>
      </c>
      <c r="U56" s="189" t="s">
        <v>102</v>
      </c>
      <c r="V56" s="190" t="s">
        <v>103</v>
      </c>
      <c r="W56" s="187" t="s">
        <v>102</v>
      </c>
      <c r="X56" s="188" t="s">
        <v>102</v>
      </c>
      <c r="Y56" s="188" t="s">
        <v>102</v>
      </c>
      <c r="Z56" s="188" t="s">
        <v>102</v>
      </c>
      <c r="AA56" s="188" t="s">
        <v>102</v>
      </c>
      <c r="AB56" s="188" t="s">
        <v>102</v>
      </c>
      <c r="AC56" s="188" t="s">
        <v>102</v>
      </c>
      <c r="AD56" s="190" t="s">
        <v>103</v>
      </c>
      <c r="AE56" s="189" t="s">
        <v>102</v>
      </c>
      <c r="AF56" s="190" t="s">
        <v>103</v>
      </c>
      <c r="AG56" s="187" t="s">
        <v>102</v>
      </c>
      <c r="AH56" s="188" t="s">
        <v>102</v>
      </c>
      <c r="AI56" s="188" t="s">
        <v>102</v>
      </c>
      <c r="AJ56" s="188" t="s">
        <v>102</v>
      </c>
      <c r="AK56" s="188" t="s">
        <v>102</v>
      </c>
      <c r="AL56" s="188" t="s">
        <v>102</v>
      </c>
      <c r="AM56" s="188" t="s">
        <v>102</v>
      </c>
      <c r="AN56" s="190" t="s">
        <v>103</v>
      </c>
      <c r="AO56" s="189" t="s">
        <v>102</v>
      </c>
      <c r="AP56" s="190" t="s">
        <v>103</v>
      </c>
      <c r="AQ56" s="187" t="s">
        <v>102</v>
      </c>
      <c r="AR56" s="188" t="s">
        <v>102</v>
      </c>
      <c r="AS56" s="188" t="s">
        <v>102</v>
      </c>
      <c r="AT56" s="188" t="s">
        <v>102</v>
      </c>
      <c r="AU56" s="188" t="s">
        <v>102</v>
      </c>
      <c r="AV56" s="188" t="s">
        <v>102</v>
      </c>
      <c r="AW56" s="188" t="s">
        <v>102</v>
      </c>
      <c r="AX56" s="190" t="s">
        <v>103</v>
      </c>
      <c r="AY56" s="189" t="s">
        <v>102</v>
      </c>
      <c r="AZ56" s="190" t="s">
        <v>103</v>
      </c>
      <c r="BA56" s="187" t="s">
        <v>102</v>
      </c>
      <c r="BB56" s="188" t="s">
        <v>102</v>
      </c>
      <c r="BC56" s="188" t="s">
        <v>102</v>
      </c>
      <c r="BD56" s="188" t="s">
        <v>102</v>
      </c>
      <c r="BE56" s="188" t="s">
        <v>102</v>
      </c>
      <c r="BF56" s="188" t="s">
        <v>102</v>
      </c>
      <c r="BG56" s="188" t="s">
        <v>102</v>
      </c>
      <c r="BH56" s="190" t="s">
        <v>103</v>
      </c>
      <c r="BI56" s="189" t="s">
        <v>102</v>
      </c>
      <c r="BJ56" s="190" t="s">
        <v>103</v>
      </c>
      <c r="BK56" s="187" t="s">
        <v>102</v>
      </c>
      <c r="BL56" s="188" t="s">
        <v>102</v>
      </c>
      <c r="BM56" s="188" t="s">
        <v>102</v>
      </c>
      <c r="BN56" s="188" t="s">
        <v>102</v>
      </c>
      <c r="BO56" s="188" t="s">
        <v>102</v>
      </c>
      <c r="BP56" s="188" t="s">
        <v>102</v>
      </c>
      <c r="BQ56" s="188" t="s">
        <v>102</v>
      </c>
      <c r="BR56" s="190" t="s">
        <v>103</v>
      </c>
      <c r="BS56" s="189" t="s">
        <v>102</v>
      </c>
      <c r="BT56" s="190" t="s">
        <v>103</v>
      </c>
      <c r="BU56" s="187" t="s">
        <v>102</v>
      </c>
      <c r="BV56" s="188" t="s">
        <v>102</v>
      </c>
      <c r="BW56" s="188" t="s">
        <v>102</v>
      </c>
      <c r="BX56" s="188" t="s">
        <v>102</v>
      </c>
      <c r="BY56" s="188" t="s">
        <v>102</v>
      </c>
      <c r="BZ56" s="188" t="s">
        <v>102</v>
      </c>
      <c r="CA56" s="188" t="s">
        <v>102</v>
      </c>
      <c r="CB56" s="190" t="s">
        <v>103</v>
      </c>
      <c r="CC56" s="189" t="s">
        <v>102</v>
      </c>
      <c r="CD56" s="195" t="s">
        <v>103</v>
      </c>
      <c r="CE56" s="194" t="s">
        <v>102</v>
      </c>
      <c r="CF56" s="188" t="s">
        <v>102</v>
      </c>
      <c r="CG56" s="188" t="s">
        <v>102</v>
      </c>
      <c r="CH56" s="188" t="s">
        <v>102</v>
      </c>
      <c r="CI56" s="188" t="s">
        <v>102</v>
      </c>
      <c r="CJ56" s="188" t="s">
        <v>102</v>
      </c>
      <c r="CK56" s="188" t="s">
        <v>102</v>
      </c>
      <c r="CL56" s="190" t="s">
        <v>103</v>
      </c>
      <c r="CM56" s="189" t="s">
        <v>102</v>
      </c>
      <c r="CN56" s="195" t="s">
        <v>103</v>
      </c>
      <c r="CO56" s="194" t="s">
        <v>102</v>
      </c>
      <c r="CP56" s="192" t="s">
        <v>102</v>
      </c>
      <c r="CQ56" s="189" t="s">
        <v>102</v>
      </c>
      <c r="CR56" s="188" t="s">
        <v>102</v>
      </c>
      <c r="CS56" s="188" t="s">
        <v>102</v>
      </c>
      <c r="CT56" s="188" t="s">
        <v>102</v>
      </c>
      <c r="CU56" s="188" t="s">
        <v>102</v>
      </c>
      <c r="CV56" s="191" t="s">
        <v>103</v>
      </c>
      <c r="CW56" s="189" t="s">
        <v>102</v>
      </c>
      <c r="CX56" s="190" t="s">
        <v>103</v>
      </c>
      <c r="CY56" s="187" t="s">
        <v>102</v>
      </c>
      <c r="CZ56" s="192" t="s">
        <v>102</v>
      </c>
      <c r="DA56" s="169">
        <v>4072</v>
      </c>
      <c r="DB56" s="45">
        <f t="shared" si="33"/>
        <v>0.28433768591578801</v>
      </c>
      <c r="DC56" s="51">
        <v>4086</v>
      </c>
      <c r="DD56" s="45">
        <f t="shared" si="34"/>
        <v>0.29079780798519678</v>
      </c>
      <c r="DE56" s="68">
        <v>4092</v>
      </c>
      <c r="DF56" s="45">
        <f t="shared" si="35"/>
        <v>0.27954638611832217</v>
      </c>
      <c r="DG56" s="65">
        <v>4188</v>
      </c>
      <c r="DH56" s="66">
        <f t="shared" si="36"/>
        <v>0.26745002873746726</v>
      </c>
      <c r="DI56" s="61">
        <v>16438</v>
      </c>
      <c r="DJ56" s="71">
        <f t="shared" si="37"/>
        <v>0.2801820382143892</v>
      </c>
      <c r="DK56" s="197">
        <v>4581</v>
      </c>
      <c r="DL56" s="247" t="s">
        <v>119</v>
      </c>
      <c r="DM56" s="51">
        <v>4665</v>
      </c>
      <c r="DN56" s="247" t="s">
        <v>119</v>
      </c>
      <c r="DO56" s="200">
        <v>4268</v>
      </c>
      <c r="DP56" s="63">
        <f>DO56/DO$53</f>
        <v>0.25379080692156747</v>
      </c>
      <c r="DQ56" s="200">
        <v>4548</v>
      </c>
      <c r="DR56" s="67">
        <f>DQ56/DQ$53</f>
        <v>0.25689109805693627</v>
      </c>
      <c r="DS56" s="199">
        <v>18062</v>
      </c>
      <c r="DT56" s="63">
        <f>DS56/DS$53</f>
        <v>0.2680736749929501</v>
      </c>
      <c r="DU56" s="243">
        <v>3081</v>
      </c>
      <c r="DV56" s="45">
        <f t="shared" si="38"/>
        <v>0.20201953970231459</v>
      </c>
      <c r="DW56" s="51">
        <v>3005</v>
      </c>
      <c r="DX56" s="45">
        <f t="shared" ref="DX56" si="47">+DW56/DW$53</f>
        <v>0.22042103718917333</v>
      </c>
      <c r="DY56" s="200">
        <v>3479</v>
      </c>
      <c r="DZ56" s="45">
        <f t="shared" si="39"/>
        <v>0.22840073529411764</v>
      </c>
      <c r="EA56" s="200">
        <v>3676</v>
      </c>
      <c r="EB56" s="66">
        <f t="shared" si="39"/>
        <v>0.23803665090979731</v>
      </c>
      <c r="EC56" s="199">
        <v>13241</v>
      </c>
      <c r="ED56" s="134">
        <f t="shared" si="39"/>
        <v>0.22231736597323662</v>
      </c>
      <c r="EE56" s="243">
        <v>3389</v>
      </c>
      <c r="EF56" s="45">
        <f t="shared" si="40"/>
        <v>0.22221493672546064</v>
      </c>
      <c r="EG56" s="51">
        <v>3312</v>
      </c>
      <c r="EH56" s="45">
        <f t="shared" si="41"/>
        <v>0.24293992518154478</v>
      </c>
      <c r="EI56" s="200">
        <v>3796</v>
      </c>
      <c r="EJ56" s="45">
        <f t="shared" si="42"/>
        <v>0.24921218487394958</v>
      </c>
      <c r="EK56" s="200">
        <v>4007</v>
      </c>
      <c r="EL56" s="66">
        <f t="shared" si="43"/>
        <v>0.25947031017289385</v>
      </c>
      <c r="EM56" s="199">
        <v>14504</v>
      </c>
      <c r="EN56" s="134">
        <f t="shared" si="44"/>
        <v>0.2435232290669756</v>
      </c>
      <c r="EO56" s="243">
        <v>3877</v>
      </c>
      <c r="EP56" s="247">
        <f t="shared" si="45"/>
        <v>0.27615927060331935</v>
      </c>
      <c r="EQ56" s="278">
        <v>4089</v>
      </c>
      <c r="ER56" s="247">
        <f>+EQ56/EQ$53</f>
        <v>0.2829757785467128</v>
      </c>
      <c r="ES56" s="277">
        <v>4472</v>
      </c>
      <c r="ET56" s="247">
        <f>+ES56/ES$53</f>
        <v>0.30971673938638411</v>
      </c>
      <c r="EU56" s="277">
        <v>4497</v>
      </c>
      <c r="EV56" s="241">
        <f>+EU56/EU$53</f>
        <v>0.30134691415935133</v>
      </c>
      <c r="EW56" s="279">
        <v>16935</v>
      </c>
      <c r="EX56" s="242">
        <f>+EW56/EW$53</f>
        <v>0.29273478418696308</v>
      </c>
      <c r="EY56" s="243">
        <v>4793</v>
      </c>
      <c r="EZ56" s="247">
        <f t="shared" si="46"/>
        <v>0.30400862615755425</v>
      </c>
      <c r="FA56" s="278">
        <v>4846</v>
      </c>
      <c r="FB56" s="247">
        <f>+FA56/FA$53</f>
        <v>0.28816078967711245</v>
      </c>
      <c r="FC56" s="200">
        <v>4874</v>
      </c>
      <c r="FD56" s="247">
        <f>+FC56/FC$53</f>
        <v>0.29496489954006294</v>
      </c>
      <c r="FE56" s="200">
        <v>4646</v>
      </c>
      <c r="FF56" s="241">
        <f>+FE56/FE$53</f>
        <v>0.32074559889540905</v>
      </c>
      <c r="FG56" s="199">
        <v>19159</v>
      </c>
      <c r="FH56" s="242">
        <f>+FG56/FG$53</f>
        <v>0.30128003522455654</v>
      </c>
    </row>
    <row r="57" spans="1:164" ht="16" x14ac:dyDescent="0.2">
      <c r="A57" s="28" t="s">
        <v>140</v>
      </c>
      <c r="B57" s="182" t="s">
        <v>139</v>
      </c>
      <c r="C57" s="73">
        <v>1178</v>
      </c>
      <c r="D57" s="74">
        <v>0.111</v>
      </c>
      <c r="E57" s="75">
        <v>1078</v>
      </c>
      <c r="F57" s="74">
        <v>8.4000000000000005E-2</v>
      </c>
      <c r="G57" s="75">
        <v>739</v>
      </c>
      <c r="H57" s="74">
        <v>6.9000000000000006E-2</v>
      </c>
      <c r="I57" s="75">
        <v>2270</v>
      </c>
      <c r="J57" s="136">
        <v>0.218</v>
      </c>
      <c r="K57" s="137">
        <v>5265</v>
      </c>
      <c r="L57" s="135">
        <v>0.11799999999999999</v>
      </c>
      <c r="M57" s="77">
        <v>1429</v>
      </c>
      <c r="N57" s="74">
        <v>0.125</v>
      </c>
      <c r="O57" s="75">
        <v>1926</v>
      </c>
      <c r="P57" s="74">
        <v>0.17399999999999999</v>
      </c>
      <c r="Q57" s="75">
        <v>672</v>
      </c>
      <c r="R57" s="74">
        <v>7.0999999999999994E-2</v>
      </c>
      <c r="S57" s="75">
        <v>569</v>
      </c>
      <c r="T57" s="78">
        <v>5.0999999999999997E-2</v>
      </c>
      <c r="U57" s="79">
        <v>4596</v>
      </c>
      <c r="V57" s="136">
        <v>0.107</v>
      </c>
      <c r="W57" s="36">
        <v>952</v>
      </c>
      <c r="X57" s="59">
        <v>0.13400000000000001</v>
      </c>
      <c r="Y57" s="60">
        <v>1038</v>
      </c>
      <c r="Z57" s="45">
        <v>0.11899999999999999</v>
      </c>
      <c r="AA57" s="60">
        <v>987</v>
      </c>
      <c r="AB57" s="45">
        <v>0.123</v>
      </c>
      <c r="AC57" s="60">
        <v>1418</v>
      </c>
      <c r="AD57" s="45">
        <v>0.13700000000000001</v>
      </c>
      <c r="AE57" s="61">
        <v>4395</v>
      </c>
      <c r="AF57" s="59">
        <v>0.129</v>
      </c>
      <c r="AG57" s="36">
        <v>1067</v>
      </c>
      <c r="AH57" s="59">
        <v>0.129</v>
      </c>
      <c r="AI57" s="60">
        <v>856</v>
      </c>
      <c r="AJ57" s="62">
        <v>0.10299999999999999</v>
      </c>
      <c r="AK57" s="60">
        <v>967</v>
      </c>
      <c r="AL57" s="62">
        <v>0.11700000000000001</v>
      </c>
      <c r="AM57" s="60">
        <v>716</v>
      </c>
      <c r="AN57" s="63">
        <v>0.08</v>
      </c>
      <c r="AO57" s="61">
        <v>3606</v>
      </c>
      <c r="AP57" s="63">
        <v>0.107</v>
      </c>
      <c r="AQ57" s="61">
        <v>1193</v>
      </c>
      <c r="AR57" s="63">
        <v>0.154</v>
      </c>
      <c r="AS57" s="60">
        <v>789</v>
      </c>
      <c r="AT57" s="62">
        <v>9.9000000000000005E-2</v>
      </c>
      <c r="AU57" s="60">
        <v>1074</v>
      </c>
      <c r="AV57" s="45">
        <v>0.126</v>
      </c>
      <c r="AW57" s="60">
        <v>1364</v>
      </c>
      <c r="AX57" s="45">
        <v>0.14199999999999999</v>
      </c>
      <c r="AY57" s="61">
        <v>4420</v>
      </c>
      <c r="AZ57" s="63">
        <v>0.13</v>
      </c>
      <c r="BA57" s="36">
        <v>1013</v>
      </c>
      <c r="BB57" s="45">
        <v>0.11700000000000001</v>
      </c>
      <c r="BC57" s="46">
        <v>1059</v>
      </c>
      <c r="BD57" s="45">
        <v>0.13</v>
      </c>
      <c r="BE57" s="64">
        <v>1389</v>
      </c>
      <c r="BF57" s="45">
        <v>0.15</v>
      </c>
      <c r="BG57" s="133">
        <v>1382</v>
      </c>
      <c r="BH57" s="66">
        <f>BG57/BG53</f>
        <v>0.12880976791872495</v>
      </c>
      <c r="BI57" s="153">
        <v>4843</v>
      </c>
      <c r="BJ57" s="66">
        <f>BI57/BI53</f>
        <v>0.13142469470827681</v>
      </c>
      <c r="BK57" s="174">
        <v>1350</v>
      </c>
      <c r="BL57" s="45">
        <v>0.15</v>
      </c>
      <c r="BM57" s="51">
        <v>1039</v>
      </c>
      <c r="BN57" s="45">
        <v>0.12</v>
      </c>
      <c r="BO57" s="151">
        <v>1414</v>
      </c>
      <c r="BP57" s="69">
        <v>0.11</v>
      </c>
      <c r="BQ57" s="169">
        <v>1457</v>
      </c>
      <c r="BR57" s="45">
        <v>0.13</v>
      </c>
      <c r="BS57" s="36">
        <v>5260</v>
      </c>
      <c r="BT57" s="66">
        <v>0.13</v>
      </c>
      <c r="BU57" s="169">
        <v>1150</v>
      </c>
      <c r="BV57" s="45">
        <v>0.12</v>
      </c>
      <c r="BW57" s="51">
        <v>1166</v>
      </c>
      <c r="BX57" s="45">
        <v>0.12</v>
      </c>
      <c r="BY57" s="151">
        <v>1064</v>
      </c>
      <c r="BZ57" s="69">
        <v>0.11</v>
      </c>
      <c r="CA57" s="70">
        <v>1092</v>
      </c>
      <c r="CB57" s="45">
        <v>0.1</v>
      </c>
      <c r="CC57" s="36">
        <v>4472</v>
      </c>
      <c r="CD57" s="134">
        <v>0.11</v>
      </c>
      <c r="CE57" s="169">
        <v>1162</v>
      </c>
      <c r="CF57" s="45">
        <f>+CE57/CE$53</f>
        <v>0.10616719963453632</v>
      </c>
      <c r="CG57" s="51">
        <v>1042</v>
      </c>
      <c r="CH57" s="45">
        <f>+CG57/CG$53</f>
        <v>8.8387479854101281E-2</v>
      </c>
      <c r="CI57" s="68">
        <v>1277</v>
      </c>
      <c r="CJ57" s="45">
        <f>+CI57/CI$53</f>
        <v>0.12088224157516092</v>
      </c>
      <c r="CK57" s="65">
        <v>842</v>
      </c>
      <c r="CL57" s="66">
        <f>+CK57/CK$53</f>
        <v>7.4119718309859153E-2</v>
      </c>
      <c r="CM57" s="61">
        <f>+CE57+CG57+CI57+CK57</f>
        <v>4323</v>
      </c>
      <c r="CN57" s="71">
        <f>+CM57/CM$53</f>
        <v>9.680236463791482E-2</v>
      </c>
      <c r="CO57" s="61">
        <v>6306</v>
      </c>
      <c r="CP57" s="71">
        <f>+CO57/CO$53</f>
        <v>0.11931205418803095</v>
      </c>
      <c r="CQ57" s="169">
        <v>1469</v>
      </c>
      <c r="CR57" s="45">
        <f>+CQ57/CQ$53</f>
        <v>0.1171077806122449</v>
      </c>
      <c r="CS57" s="51">
        <v>1221</v>
      </c>
      <c r="CT57" s="45">
        <f>+CS57/CS$53</f>
        <v>9.5667162892736815E-2</v>
      </c>
      <c r="CU57" s="68">
        <v>1733</v>
      </c>
      <c r="CV57" s="45">
        <f>+CU57/CU$53</f>
        <v>0.12421158256880734</v>
      </c>
      <c r="CW57" s="65">
        <v>1324</v>
      </c>
      <c r="CX57" s="66">
        <f>+CW57/CW$53</f>
        <v>9.6960820212376425E-2</v>
      </c>
      <c r="CY57" s="61">
        <f>+CQ57+CS57+CU57+CW57</f>
        <v>5747</v>
      </c>
      <c r="CZ57" s="71">
        <f>+CY57/CY$53</f>
        <v>0.10861225029765842</v>
      </c>
      <c r="DA57" s="169">
        <v>1695</v>
      </c>
      <c r="DB57" s="45">
        <f>+DA57/DA$53</f>
        <v>0.11835765658822708</v>
      </c>
      <c r="DC57" s="51">
        <v>1762</v>
      </c>
      <c r="DD57" s="45">
        <f>+DC57/DC$53</f>
        <v>0.12540032737883425</v>
      </c>
      <c r="DE57" s="68">
        <v>1788</v>
      </c>
      <c r="DF57" s="45">
        <f t="shared" si="35"/>
        <v>0.12214783440360705</v>
      </c>
      <c r="DG57" s="65">
        <v>1597</v>
      </c>
      <c r="DH57" s="66">
        <f>+DG57/DG$53</f>
        <v>0.10198607829363306</v>
      </c>
      <c r="DI57" s="61">
        <f>+DA57+DC57+DE57+DG57</f>
        <v>6842</v>
      </c>
      <c r="DJ57" s="134">
        <f>+DI57/DI$53</f>
        <v>0.11662036169016005</v>
      </c>
      <c r="DK57" s="197">
        <v>1782</v>
      </c>
      <c r="DL57" s="247" t="s">
        <v>119</v>
      </c>
      <c r="DM57" s="51">
        <v>1780</v>
      </c>
      <c r="DN57" s="247" t="s">
        <v>119</v>
      </c>
      <c r="DO57" s="200">
        <v>1492</v>
      </c>
      <c r="DP57" s="63">
        <f>DO57/DO$53</f>
        <v>8.8719747874174942E-2</v>
      </c>
      <c r="DQ57" s="200">
        <v>2584</v>
      </c>
      <c r="DR57" s="67">
        <f>DQ57/DQ$53</f>
        <v>0.14595571622232265</v>
      </c>
      <c r="DS57" s="199">
        <v>7638</v>
      </c>
      <c r="DT57" s="63">
        <f>DS57/DS$53</f>
        <v>0.11336212654169821</v>
      </c>
      <c r="DU57" s="243">
        <v>1699</v>
      </c>
      <c r="DV57" s="45">
        <f>+DU57/DU$53</f>
        <v>0.11140253098157497</v>
      </c>
      <c r="DW57" s="51">
        <v>1783</v>
      </c>
      <c r="DX57" s="45">
        <f>+DW57/DW$53</f>
        <v>0.13078559377979901</v>
      </c>
      <c r="DY57" s="200">
        <v>1998</v>
      </c>
      <c r="DZ57" s="45">
        <f>+DY57/DY$53</f>
        <v>0.13117121848739496</v>
      </c>
      <c r="EA57" s="200">
        <v>1833</v>
      </c>
      <c r="EB57" s="66">
        <f>+EA57/EA$53</f>
        <v>0.11869455416693647</v>
      </c>
      <c r="EC57" s="199">
        <v>7313</v>
      </c>
      <c r="ED57" s="134">
        <f>+EC57/EC$53</f>
        <v>0.12278580902970164</v>
      </c>
      <c r="EE57" s="243">
        <v>1699</v>
      </c>
      <c r="EF57" s="45">
        <f>+EE57/EE$53</f>
        <v>0.11140253098157497</v>
      </c>
      <c r="EG57" s="51">
        <v>1783</v>
      </c>
      <c r="EH57" s="45">
        <f>+EG57/EG$53</f>
        <v>0.13078559377979901</v>
      </c>
      <c r="EI57" s="200">
        <v>1998</v>
      </c>
      <c r="EJ57" s="45">
        <f>+EI57/EI$53</f>
        <v>0.13117121848739496</v>
      </c>
      <c r="EK57" s="200">
        <v>1833</v>
      </c>
      <c r="EL57" s="66">
        <f>+EK57/EK$53</f>
        <v>0.11869455416693647</v>
      </c>
      <c r="EM57" s="199">
        <v>7313</v>
      </c>
      <c r="EN57" s="134">
        <f>+EM57/EM$53</f>
        <v>0.12278580902970164</v>
      </c>
      <c r="EO57" s="243" t="s">
        <v>119</v>
      </c>
      <c r="EP57" s="247" t="s">
        <v>119</v>
      </c>
      <c r="EQ57" s="277" t="s">
        <v>119</v>
      </c>
      <c r="ER57" s="247" t="s">
        <v>102</v>
      </c>
      <c r="ES57" s="277" t="s">
        <v>119</v>
      </c>
      <c r="ET57" s="247" t="s">
        <v>102</v>
      </c>
      <c r="EU57" s="277" t="s">
        <v>119</v>
      </c>
      <c r="EV57" s="241" t="s">
        <v>102</v>
      </c>
      <c r="EW57" s="279" t="s">
        <v>119</v>
      </c>
      <c r="EX57" s="242" t="s">
        <v>102</v>
      </c>
      <c r="EY57" s="243" t="s">
        <v>119</v>
      </c>
      <c r="EZ57" s="247" t="s">
        <v>119</v>
      </c>
      <c r="FA57" s="277" t="s">
        <v>119</v>
      </c>
      <c r="FB57" s="247" t="s">
        <v>102</v>
      </c>
      <c r="FC57" s="200" t="s">
        <v>119</v>
      </c>
      <c r="FD57" s="247" t="s">
        <v>102</v>
      </c>
      <c r="FE57" s="200" t="s">
        <v>119</v>
      </c>
      <c r="FF57" s="241" t="s">
        <v>102</v>
      </c>
      <c r="FG57" s="199" t="s">
        <v>119</v>
      </c>
      <c r="FH57" s="242" t="s">
        <v>102</v>
      </c>
    </row>
    <row r="58" spans="1:164" ht="16" x14ac:dyDescent="0.2">
      <c r="A58" s="28" t="s">
        <v>122</v>
      </c>
      <c r="B58" s="182" t="s">
        <v>138</v>
      </c>
      <c r="C58" s="29">
        <v>2128</v>
      </c>
      <c r="D58" s="56">
        <v>0.20200000000000001</v>
      </c>
      <c r="E58" s="57">
        <v>2288</v>
      </c>
      <c r="F58" s="56">
        <v>0.17799999999999999</v>
      </c>
      <c r="G58" s="57">
        <v>1922</v>
      </c>
      <c r="H58" s="56">
        <v>0.17799999999999999</v>
      </c>
      <c r="I58" s="57">
        <v>2127</v>
      </c>
      <c r="J58" s="131">
        <v>0.20399999999999999</v>
      </c>
      <c r="K58" s="132">
        <v>8465</v>
      </c>
      <c r="L58" s="130">
        <v>0.19</v>
      </c>
      <c r="M58" s="58">
        <v>1724</v>
      </c>
      <c r="N58" s="56">
        <v>0.151</v>
      </c>
      <c r="O58" s="57">
        <v>1858</v>
      </c>
      <c r="P58" s="56">
        <v>0.16800000000000001</v>
      </c>
      <c r="Q58" s="57">
        <v>1654</v>
      </c>
      <c r="R58" s="56">
        <v>0.17599999999999999</v>
      </c>
      <c r="S58" s="57">
        <v>1717</v>
      </c>
      <c r="T58" s="34">
        <v>0.153</v>
      </c>
      <c r="U58" s="35">
        <v>6953</v>
      </c>
      <c r="V58" s="131">
        <v>0.161</v>
      </c>
      <c r="W58" s="36">
        <v>1277</v>
      </c>
      <c r="X58" s="59">
        <v>0.18</v>
      </c>
      <c r="Y58" s="60">
        <v>1379</v>
      </c>
      <c r="Z58" s="45">
        <v>0.159</v>
      </c>
      <c r="AA58" s="60">
        <v>1441</v>
      </c>
      <c r="AB58" s="45">
        <v>0.18</v>
      </c>
      <c r="AC58" s="60">
        <v>1924</v>
      </c>
      <c r="AD58" s="45">
        <v>0.185</v>
      </c>
      <c r="AE58" s="61">
        <v>6021</v>
      </c>
      <c r="AF58" s="59">
        <v>0.17599999999999999</v>
      </c>
      <c r="AG58" s="36">
        <v>1277</v>
      </c>
      <c r="AH58" s="59">
        <v>0.154</v>
      </c>
      <c r="AI58" s="60">
        <v>1424</v>
      </c>
      <c r="AJ58" s="62">
        <v>0.17199999999999999</v>
      </c>
      <c r="AK58" s="60">
        <v>1238</v>
      </c>
      <c r="AL58" s="62">
        <v>0.15</v>
      </c>
      <c r="AM58" s="60">
        <v>757</v>
      </c>
      <c r="AN58" s="63">
        <v>8.4000000000000005E-2</v>
      </c>
      <c r="AO58" s="61">
        <v>4696</v>
      </c>
      <c r="AP58" s="63">
        <v>0.13900000000000001</v>
      </c>
      <c r="AQ58" s="61">
        <v>427</v>
      </c>
      <c r="AR58" s="63">
        <v>5.5E-2</v>
      </c>
      <c r="AS58" s="60">
        <v>432</v>
      </c>
      <c r="AT58" s="62">
        <v>5.3999999999999999E-2</v>
      </c>
      <c r="AU58" s="60">
        <v>862</v>
      </c>
      <c r="AV58" s="45">
        <v>0.10100000000000001</v>
      </c>
      <c r="AW58" s="60">
        <v>870</v>
      </c>
      <c r="AX58" s="45">
        <v>0.09</v>
      </c>
      <c r="AY58" s="61">
        <v>2591</v>
      </c>
      <c r="AZ58" s="63">
        <v>7.6399999999999996E-2</v>
      </c>
      <c r="BA58" s="36">
        <v>291</v>
      </c>
      <c r="BB58" s="45">
        <v>3.3000000000000002E-2</v>
      </c>
      <c r="BC58" s="46">
        <v>314</v>
      </c>
      <c r="BD58" s="45">
        <v>0.04</v>
      </c>
      <c r="BE58" s="64">
        <v>290</v>
      </c>
      <c r="BF58" s="45">
        <v>0.03</v>
      </c>
      <c r="BG58" s="133">
        <v>836</v>
      </c>
      <c r="BH58" s="66">
        <f>BG58/BG53</f>
        <v>7.7919657004380652E-2</v>
      </c>
      <c r="BI58" s="153">
        <v>1731</v>
      </c>
      <c r="BJ58" s="66">
        <f>BI58/BI53</f>
        <v>4.6974219810040706E-2</v>
      </c>
      <c r="BK58" s="174">
        <v>363</v>
      </c>
      <c r="BL58" s="45">
        <v>0.04</v>
      </c>
      <c r="BM58" s="51">
        <v>494</v>
      </c>
      <c r="BN58" s="45">
        <v>0.06</v>
      </c>
      <c r="BO58" s="151">
        <v>780</v>
      </c>
      <c r="BP58" s="69">
        <v>0.06</v>
      </c>
      <c r="BQ58" s="169">
        <v>957</v>
      </c>
      <c r="BR58" s="45">
        <v>0.08</v>
      </c>
      <c r="BS58" s="36">
        <v>2594</v>
      </c>
      <c r="BT58" s="66">
        <v>0.06</v>
      </c>
      <c r="BU58" s="169">
        <v>440</v>
      </c>
      <c r="BV58" s="45">
        <v>0.05</v>
      </c>
      <c r="BW58" s="51">
        <v>462</v>
      </c>
      <c r="BX58" s="45">
        <v>0.05</v>
      </c>
      <c r="BY58" s="151">
        <v>551</v>
      </c>
      <c r="BZ58" s="69">
        <v>0.06</v>
      </c>
      <c r="CA58" s="70">
        <v>232</v>
      </c>
      <c r="CB58" s="45">
        <v>0.02</v>
      </c>
      <c r="CC58" s="36">
        <v>1685</v>
      </c>
      <c r="CD58" s="134">
        <v>0.04</v>
      </c>
      <c r="CE58" s="169">
        <v>433</v>
      </c>
      <c r="CF58" s="45">
        <f>+CE58/CE$53</f>
        <v>3.9561443581544085E-2</v>
      </c>
      <c r="CG58" s="51">
        <v>379</v>
      </c>
      <c r="CH58" s="45">
        <f>+CG58/CG$53</f>
        <v>3.2148613113919755E-2</v>
      </c>
      <c r="CI58" s="68">
        <v>468</v>
      </c>
      <c r="CJ58" s="45">
        <f>+CI58/CI$53</f>
        <v>4.4301400984475575E-2</v>
      </c>
      <c r="CK58" s="65">
        <v>650</v>
      </c>
      <c r="CL58" s="66">
        <f>+CK58/CK$53</f>
        <v>5.721830985915493E-2</v>
      </c>
      <c r="CM58" s="61">
        <f>+CE58+CG58+CI58+CK58</f>
        <v>1930</v>
      </c>
      <c r="CN58" s="71">
        <f>+CM58/CM$53</f>
        <v>4.3217340678042011E-2</v>
      </c>
      <c r="CO58" s="61">
        <v>1972</v>
      </c>
      <c r="CP58" s="71">
        <f>+CO58/CO$53</f>
        <v>3.7311032486330012E-2</v>
      </c>
      <c r="CQ58" s="169">
        <v>423</v>
      </c>
      <c r="CR58" s="45">
        <f>+CQ58/CQ$53</f>
        <v>3.3721301020408163E-2</v>
      </c>
      <c r="CS58" s="51">
        <v>462</v>
      </c>
      <c r="CT58" s="45">
        <f>+CS58/CS$53</f>
        <v>3.619838595941393E-2</v>
      </c>
      <c r="CU58" s="68">
        <v>396</v>
      </c>
      <c r="CV58" s="45">
        <f>+CU58/CU$53</f>
        <v>2.838302752293578E-2</v>
      </c>
      <c r="CW58" s="65">
        <v>422</v>
      </c>
      <c r="CX58" s="66">
        <f>+CW58/CW$53</f>
        <v>3.090443061149762E-2</v>
      </c>
      <c r="CY58" s="61">
        <f>+CQ58+CS58+CU58+CW58-1</f>
        <v>1702</v>
      </c>
      <c r="CZ58" s="71">
        <f>+CY58/CY$53</f>
        <v>3.2166008353334719E-2</v>
      </c>
      <c r="DA58" s="169">
        <v>380</v>
      </c>
      <c r="DB58" s="45">
        <f>+DA58/DA$53</f>
        <v>2.6534459884086307E-2</v>
      </c>
      <c r="DC58" s="51">
        <v>414</v>
      </c>
      <c r="DD58" s="45">
        <f>+DC58/DC$53</f>
        <v>2.9464095082200555E-2</v>
      </c>
      <c r="DE58" s="68">
        <v>401</v>
      </c>
      <c r="DF58" s="45">
        <f>+DE58/DE$53</f>
        <v>2.7394452794097555E-2</v>
      </c>
      <c r="DG58" s="65">
        <v>459</v>
      </c>
      <c r="DH58" s="66">
        <f>+DG58/DG$53</f>
        <v>2.9312216616642187E-2</v>
      </c>
      <c r="DI58" s="61">
        <f>+DA58+DC58+DE58+DG58</f>
        <v>1654</v>
      </c>
      <c r="DJ58" s="71">
        <f>+DI58/DI$53</f>
        <v>2.8192060543046585E-2</v>
      </c>
      <c r="DK58" s="243" t="s">
        <v>119</v>
      </c>
      <c r="DL58" s="247" t="s">
        <v>119</v>
      </c>
      <c r="DM58" s="200" t="s">
        <v>119</v>
      </c>
      <c r="DN58" s="247" t="s">
        <v>119</v>
      </c>
      <c r="DO58" s="200" t="s">
        <v>119</v>
      </c>
      <c r="DP58" s="189" t="s">
        <v>124</v>
      </c>
      <c r="DQ58" s="200" t="s">
        <v>119</v>
      </c>
      <c r="DR58" s="241" t="s">
        <v>92</v>
      </c>
      <c r="DS58" s="199" t="s">
        <v>119</v>
      </c>
      <c r="DT58" s="189" t="s">
        <v>92</v>
      </c>
      <c r="DU58" s="243" t="s">
        <v>119</v>
      </c>
      <c r="DV58" s="251" t="s">
        <v>119</v>
      </c>
      <c r="DW58" s="200" t="s">
        <v>119</v>
      </c>
      <c r="DX58" s="251" t="s">
        <v>119</v>
      </c>
      <c r="DY58" s="200" t="s">
        <v>119</v>
      </c>
      <c r="DZ58" s="251" t="s">
        <v>119</v>
      </c>
      <c r="EA58" s="200" t="s">
        <v>119</v>
      </c>
      <c r="EB58" s="252" t="s">
        <v>119</v>
      </c>
      <c r="EC58" s="199" t="s">
        <v>119</v>
      </c>
      <c r="ED58" s="192" t="s">
        <v>119</v>
      </c>
      <c r="EE58" s="243" t="s">
        <v>119</v>
      </c>
      <c r="EF58" s="251" t="s">
        <v>119</v>
      </c>
      <c r="EG58" s="200" t="s">
        <v>119</v>
      </c>
      <c r="EH58" s="251" t="s">
        <v>119</v>
      </c>
      <c r="EI58" s="200" t="s">
        <v>119</v>
      </c>
      <c r="EJ58" s="251" t="s">
        <v>119</v>
      </c>
      <c r="EK58" s="200" t="s">
        <v>119</v>
      </c>
      <c r="EL58" s="252" t="s">
        <v>119</v>
      </c>
      <c r="EM58" s="199" t="s">
        <v>119</v>
      </c>
      <c r="EN58" s="192" t="s">
        <v>119</v>
      </c>
      <c r="EO58" s="243" t="s">
        <v>119</v>
      </c>
      <c r="EP58" s="247" t="s">
        <v>119</v>
      </c>
      <c r="EQ58" s="277" t="s">
        <v>119</v>
      </c>
      <c r="ER58" s="247" t="s">
        <v>135</v>
      </c>
      <c r="ES58" s="277" t="s">
        <v>119</v>
      </c>
      <c r="ET58" s="247" t="s">
        <v>135</v>
      </c>
      <c r="EU58" s="277" t="s">
        <v>119</v>
      </c>
      <c r="EV58" s="241" t="s">
        <v>102</v>
      </c>
      <c r="EW58" s="279" t="s">
        <v>119</v>
      </c>
      <c r="EX58" s="242" t="s">
        <v>102</v>
      </c>
      <c r="EY58" s="243" t="s">
        <v>119</v>
      </c>
      <c r="EZ58" s="247" t="s">
        <v>119</v>
      </c>
      <c r="FA58" s="277" t="s">
        <v>119</v>
      </c>
      <c r="FB58" s="247" t="s">
        <v>102</v>
      </c>
      <c r="FC58" s="200" t="s">
        <v>119</v>
      </c>
      <c r="FD58" s="247" t="s">
        <v>102</v>
      </c>
      <c r="FE58" s="200" t="s">
        <v>119</v>
      </c>
      <c r="FF58" s="241" t="s">
        <v>102</v>
      </c>
      <c r="FG58" s="199" t="s">
        <v>119</v>
      </c>
      <c r="FH58" s="242" t="s">
        <v>102</v>
      </c>
    </row>
    <row r="59" spans="1:164" ht="16.5" thickBot="1" x14ac:dyDescent="0.25">
      <c r="A59" s="80" t="s">
        <v>18</v>
      </c>
      <c r="B59" s="81" t="s">
        <v>20</v>
      </c>
      <c r="C59" s="82">
        <v>2727</v>
      </c>
      <c r="D59" s="83">
        <v>0.25900000000000001</v>
      </c>
      <c r="E59" s="84">
        <v>2937</v>
      </c>
      <c r="F59" s="83">
        <v>0.22900000000000001</v>
      </c>
      <c r="G59" s="84">
        <v>3104</v>
      </c>
      <c r="H59" s="83">
        <v>0.28799999999999998</v>
      </c>
      <c r="I59" s="84">
        <v>2846</v>
      </c>
      <c r="J59" s="139">
        <v>0.27300000000000002</v>
      </c>
      <c r="K59" s="140">
        <v>11614</v>
      </c>
      <c r="L59" s="138">
        <v>0.26</v>
      </c>
      <c r="M59" s="86">
        <v>3251</v>
      </c>
      <c r="N59" s="83">
        <v>0.28399999999999997</v>
      </c>
      <c r="O59" s="84">
        <v>3158</v>
      </c>
      <c r="P59" s="83">
        <v>0.28599999999999998</v>
      </c>
      <c r="Q59" s="84">
        <v>2270</v>
      </c>
      <c r="R59" s="83">
        <v>0.24099999999999999</v>
      </c>
      <c r="S59" s="84">
        <v>2378</v>
      </c>
      <c r="T59" s="87">
        <v>0.21199999999999999</v>
      </c>
      <c r="U59" s="88">
        <v>11057</v>
      </c>
      <c r="V59" s="139">
        <v>0.25600000000000001</v>
      </c>
      <c r="W59" s="89">
        <v>1621</v>
      </c>
      <c r="X59" s="90">
        <v>0.22900000000000001</v>
      </c>
      <c r="Y59" s="91">
        <v>1553</v>
      </c>
      <c r="Z59" s="92">
        <v>0.17899999999999999</v>
      </c>
      <c r="AA59" s="91">
        <v>1488</v>
      </c>
      <c r="AB59" s="92">
        <v>0.185</v>
      </c>
      <c r="AC59" s="91">
        <v>2197</v>
      </c>
      <c r="AD59" s="92">
        <v>0.21199999999999999</v>
      </c>
      <c r="AE59" s="93">
        <v>6859</v>
      </c>
      <c r="AF59" s="90">
        <v>0.20100000000000001</v>
      </c>
      <c r="AG59" s="89">
        <v>1464</v>
      </c>
      <c r="AH59" s="90">
        <v>0.17699999999999999</v>
      </c>
      <c r="AI59" s="91">
        <v>1698</v>
      </c>
      <c r="AJ59" s="94">
        <v>0.20499999999999999</v>
      </c>
      <c r="AK59" s="91">
        <v>1752</v>
      </c>
      <c r="AL59" s="94">
        <v>0.21199999999999999</v>
      </c>
      <c r="AM59" s="91">
        <v>2636</v>
      </c>
      <c r="AN59" s="95">
        <v>0.29399999999999998</v>
      </c>
      <c r="AO59" s="93">
        <v>7550</v>
      </c>
      <c r="AP59" s="95">
        <v>0.223</v>
      </c>
      <c r="AQ59" s="93">
        <v>1661</v>
      </c>
      <c r="AR59" s="95">
        <v>0.214</v>
      </c>
      <c r="AS59" s="91">
        <v>1694</v>
      </c>
      <c r="AT59" s="94">
        <v>0.21199999999999999</v>
      </c>
      <c r="AU59" s="91">
        <v>1500</v>
      </c>
      <c r="AV59" s="92">
        <v>0.17599999999999999</v>
      </c>
      <c r="AW59" s="91">
        <v>1763</v>
      </c>
      <c r="AX59" s="92">
        <v>0.183</v>
      </c>
      <c r="AY59" s="93">
        <v>6618</v>
      </c>
      <c r="AZ59" s="95">
        <v>0.19500000000000001</v>
      </c>
      <c r="BA59" s="89">
        <v>1332</v>
      </c>
      <c r="BB59" s="92">
        <v>0.153</v>
      </c>
      <c r="BC59" s="97">
        <v>1259</v>
      </c>
      <c r="BD59" s="92">
        <v>0.16</v>
      </c>
      <c r="BE59" s="96">
        <v>1183</v>
      </c>
      <c r="BF59" s="92">
        <v>0.13</v>
      </c>
      <c r="BG59" s="141">
        <v>1283</v>
      </c>
      <c r="BH59" s="99">
        <f>BG59/BG53</f>
        <v>0.11958244011557462</v>
      </c>
      <c r="BI59" s="154">
        <v>5057</v>
      </c>
      <c r="BJ59" s="99">
        <f>BI59/BI53</f>
        <v>0.13723202170963364</v>
      </c>
      <c r="BK59" s="177">
        <v>1177</v>
      </c>
      <c r="BL59" s="92">
        <v>0.13</v>
      </c>
      <c r="BM59" s="155">
        <v>1195</v>
      </c>
      <c r="BN59" s="92">
        <v>0.14000000000000001</v>
      </c>
      <c r="BO59" s="156">
        <v>1102</v>
      </c>
      <c r="BP59" s="157">
        <v>0.09</v>
      </c>
      <c r="BQ59" s="170">
        <v>1041</v>
      </c>
      <c r="BR59" s="92">
        <v>0.09</v>
      </c>
      <c r="BS59" s="89">
        <v>4515</v>
      </c>
      <c r="BT59" s="99">
        <v>0.11</v>
      </c>
      <c r="BU59" s="170">
        <v>912</v>
      </c>
      <c r="BV59" s="92">
        <v>0.1</v>
      </c>
      <c r="BW59" s="155">
        <v>777</v>
      </c>
      <c r="BX59" s="92">
        <v>0.08</v>
      </c>
      <c r="BY59" s="156">
        <v>813</v>
      </c>
      <c r="BZ59" s="157">
        <v>0.08</v>
      </c>
      <c r="CA59" s="103">
        <v>837</v>
      </c>
      <c r="CB59" s="92">
        <v>0.08</v>
      </c>
      <c r="CC59" s="89">
        <v>3339</v>
      </c>
      <c r="CD59" s="142">
        <v>0.08</v>
      </c>
      <c r="CE59" s="170">
        <v>969</v>
      </c>
      <c r="CF59" s="92">
        <f>+CE59/CE$53</f>
        <v>8.8533576975788036E-2</v>
      </c>
      <c r="CG59" s="100">
        <v>685</v>
      </c>
      <c r="CH59" s="92">
        <f>+CG59/CG$53</f>
        <v>5.8105013147849688E-2</v>
      </c>
      <c r="CI59" s="101">
        <v>1270</v>
      </c>
      <c r="CJ59" s="92">
        <f>+CI59/CI$53</f>
        <v>0.12021961378265808</v>
      </c>
      <c r="CK59" s="98">
        <v>1482</v>
      </c>
      <c r="CL59" s="99">
        <f>+CK59/CK$53</f>
        <v>0.13045774647887323</v>
      </c>
      <c r="CM59" s="93">
        <f>+CE59+CG59+CI59+CK59</f>
        <v>4406</v>
      </c>
      <c r="CN59" s="104">
        <f>+CM59/CM$53</f>
        <v>9.8660934211115589E-2</v>
      </c>
      <c r="CO59" s="93">
        <v>4385</v>
      </c>
      <c r="CP59" s="104">
        <f>+CO59/CO$53</f>
        <v>8.2965962197037071E-2</v>
      </c>
      <c r="CQ59" s="170">
        <v>993</v>
      </c>
      <c r="CR59" s="92">
        <f>+CQ59/CQ$53</f>
        <v>7.9161352040816327E-2</v>
      </c>
      <c r="CS59" s="100">
        <v>995</v>
      </c>
      <c r="CT59" s="92">
        <f>+CS59/CS$53</f>
        <v>7.7959727336833026E-2</v>
      </c>
      <c r="CU59" s="101">
        <v>990</v>
      </c>
      <c r="CV59" s="92">
        <f>+CU59/CU$53</f>
        <v>7.0957568807339444E-2</v>
      </c>
      <c r="CW59" s="98">
        <v>929</v>
      </c>
      <c r="CX59" s="99">
        <f>+CW59/CW$53</f>
        <v>6.8033687294031489E-2</v>
      </c>
      <c r="CY59" s="93">
        <f>+CQ59+CS59+CU59+CW59</f>
        <v>3907</v>
      </c>
      <c r="CZ59" s="104">
        <f>+CY59/CY$53</f>
        <v>7.3838187212972237E-2</v>
      </c>
      <c r="DA59" s="170">
        <v>1031</v>
      </c>
      <c r="DB59" s="92">
        <f>+DA59/DA$53</f>
        <v>7.1992179317086791E-2</v>
      </c>
      <c r="DC59" s="100">
        <v>1099</v>
      </c>
      <c r="DD59" s="92">
        <f>+DC59/DC$53</f>
        <v>7.8215073660237708E-2</v>
      </c>
      <c r="DE59" s="101">
        <v>1058</v>
      </c>
      <c r="DF59" s="92">
        <f>+DE59/DE$53</f>
        <v>7.2277633556496787E-2</v>
      </c>
      <c r="DG59" s="98">
        <v>893</v>
      </c>
      <c r="DH59" s="99">
        <f>+DG59/DG$53</f>
        <v>5.7027907273772271E-2</v>
      </c>
      <c r="DI59" s="93">
        <f>+DA59+DC59+DE59+DG59</f>
        <v>4081</v>
      </c>
      <c r="DJ59" s="104">
        <f>+DI59/DI$53</f>
        <v>6.9559733419693529E-2</v>
      </c>
      <c r="DK59" s="248" t="s">
        <v>119</v>
      </c>
      <c r="DL59" s="247" t="s">
        <v>119</v>
      </c>
      <c r="DM59" s="250" t="s">
        <v>119</v>
      </c>
      <c r="DN59" s="247" t="s">
        <v>119</v>
      </c>
      <c r="DO59" s="202">
        <v>3487</v>
      </c>
      <c r="DP59" s="204">
        <f>DO59/DO$53</f>
        <v>0.20734970565499197</v>
      </c>
      <c r="DQ59" s="202">
        <v>67</v>
      </c>
      <c r="DR59" s="67">
        <f>DQ59/DQ$53</f>
        <v>3.7844554902846813E-3</v>
      </c>
      <c r="DS59" s="201">
        <v>7438</v>
      </c>
      <c r="DT59" s="204">
        <f>DS59/DS$53</f>
        <v>0.11039375454531962</v>
      </c>
      <c r="DU59" s="248">
        <v>2110</v>
      </c>
      <c r="DV59" s="92">
        <f>+DU59/DU$53</f>
        <v>0.13835158350272114</v>
      </c>
      <c r="DW59" s="250">
        <v>2047</v>
      </c>
      <c r="DX59" s="92">
        <f>+DW59/DW$53</f>
        <v>0.15015037042470475</v>
      </c>
      <c r="DY59" s="202">
        <v>2049</v>
      </c>
      <c r="DZ59" s="92">
        <f>+DY59/DY$53</f>
        <v>0.13451943277310924</v>
      </c>
      <c r="EA59" s="202">
        <v>2115</v>
      </c>
      <c r="EB59" s="99">
        <f>+EA59/EA$53</f>
        <v>0.13695525480800363</v>
      </c>
      <c r="EC59" s="201">
        <v>8321</v>
      </c>
      <c r="ED59" s="142">
        <f>+EC59/EC$53</f>
        <v>0.1397102033277926</v>
      </c>
      <c r="EE59" s="248">
        <v>2110</v>
      </c>
      <c r="EF59" s="92">
        <f>+EE59/EE$53</f>
        <v>0.13835158350272114</v>
      </c>
      <c r="EG59" s="250">
        <v>2047</v>
      </c>
      <c r="EH59" s="92">
        <f>+EG59/EG$53</f>
        <v>0.15015037042470475</v>
      </c>
      <c r="EI59" s="202">
        <v>2049</v>
      </c>
      <c r="EJ59" s="92">
        <f>+EI59/EI$53</f>
        <v>0.13451943277310924</v>
      </c>
      <c r="EK59" s="202">
        <v>2115</v>
      </c>
      <c r="EL59" s="99">
        <f>+EK59/EK$53</f>
        <v>0.13695525480800363</v>
      </c>
      <c r="EM59" s="201">
        <v>8321</v>
      </c>
      <c r="EN59" s="142">
        <f>+EM59/EM$53</f>
        <v>0.1397102033277926</v>
      </c>
      <c r="EO59" s="248">
        <v>2179</v>
      </c>
      <c r="EP59" s="247">
        <f>+EO59/EO$53</f>
        <v>0.15521048507728472</v>
      </c>
      <c r="EQ59" s="290">
        <v>2083</v>
      </c>
      <c r="ER59" s="247">
        <f>+EQ59/EQ$53</f>
        <v>0.14415224913494809</v>
      </c>
      <c r="ES59" s="291">
        <v>1388</v>
      </c>
      <c r="ET59" s="247">
        <f>+ES59/ES$53</f>
        <v>9.6128540757670203E-2</v>
      </c>
      <c r="EU59" s="291">
        <v>1743</v>
      </c>
      <c r="EV59" s="241">
        <f>+EU59/EU$53</f>
        <v>0.11679957113180996</v>
      </c>
      <c r="EW59" s="292">
        <v>7393</v>
      </c>
      <c r="EX59" s="242">
        <f>+EW59/EW$53</f>
        <v>0.12779381514580559</v>
      </c>
      <c r="EY59" s="248">
        <v>1806</v>
      </c>
      <c r="EZ59" s="247">
        <f>+EY59/EY$53</f>
        <v>0.11455029810985666</v>
      </c>
      <c r="FA59" s="290">
        <v>2024</v>
      </c>
      <c r="FB59" s="247">
        <f>+FA59/FA$53</f>
        <v>0.12035440328239282</v>
      </c>
      <c r="FC59" s="202">
        <v>1493</v>
      </c>
      <c r="FD59" s="247">
        <f>+FC59/FC$53</f>
        <v>9.0353425320745584E-2</v>
      </c>
      <c r="FE59" s="202">
        <v>1615</v>
      </c>
      <c r="FF59" s="241">
        <f>+FE59/FE$53</f>
        <v>0.11149464963755609</v>
      </c>
      <c r="FG59" s="201">
        <v>6938</v>
      </c>
      <c r="FH59" s="242">
        <f>+FG59/FG$53</f>
        <v>0.10910177380802617</v>
      </c>
    </row>
    <row r="60" spans="1:164" s="216" customFormat="1" ht="16.5" thickBot="1" x14ac:dyDescent="0.25">
      <c r="A60" s="231" t="s">
        <v>114</v>
      </c>
      <c r="B60" s="230" t="s">
        <v>115</v>
      </c>
      <c r="C60" s="240" t="s">
        <v>119</v>
      </c>
      <c r="D60" s="238" t="s">
        <v>119</v>
      </c>
      <c r="E60" s="215" t="s">
        <v>119</v>
      </c>
      <c r="F60" s="215" t="s">
        <v>119</v>
      </c>
      <c r="G60" s="237" t="s">
        <v>119</v>
      </c>
      <c r="H60" s="238" t="s">
        <v>119</v>
      </c>
      <c r="I60" s="215" t="s">
        <v>119</v>
      </c>
      <c r="J60" s="215" t="s">
        <v>119</v>
      </c>
      <c r="K60" s="239" t="s">
        <v>119</v>
      </c>
      <c r="L60" s="233" t="s">
        <v>119</v>
      </c>
      <c r="M60" s="240" t="s">
        <v>119</v>
      </c>
      <c r="N60" s="238" t="s">
        <v>119</v>
      </c>
      <c r="O60" s="215" t="s">
        <v>119</v>
      </c>
      <c r="P60" s="215" t="s">
        <v>119</v>
      </c>
      <c r="Q60" s="237" t="s">
        <v>119</v>
      </c>
      <c r="R60" s="238" t="s">
        <v>119</v>
      </c>
      <c r="S60" s="215" t="s">
        <v>119</v>
      </c>
      <c r="T60" s="215" t="s">
        <v>119</v>
      </c>
      <c r="U60" s="239" t="s">
        <v>119</v>
      </c>
      <c r="V60" s="233" t="s">
        <v>119</v>
      </c>
      <c r="W60" s="240" t="s">
        <v>119</v>
      </c>
      <c r="X60" s="238" t="s">
        <v>119</v>
      </c>
      <c r="Y60" s="215" t="s">
        <v>119</v>
      </c>
      <c r="Z60" s="215" t="s">
        <v>119</v>
      </c>
      <c r="AA60" s="237" t="s">
        <v>119</v>
      </c>
      <c r="AB60" s="238" t="s">
        <v>119</v>
      </c>
      <c r="AC60" s="215" t="s">
        <v>119</v>
      </c>
      <c r="AD60" s="215" t="s">
        <v>119</v>
      </c>
      <c r="AE60" s="239" t="s">
        <v>119</v>
      </c>
      <c r="AF60" s="233" t="s">
        <v>119</v>
      </c>
      <c r="AG60" s="240" t="s">
        <v>119</v>
      </c>
      <c r="AH60" s="238" t="s">
        <v>119</v>
      </c>
      <c r="AI60" s="215" t="s">
        <v>119</v>
      </c>
      <c r="AJ60" s="215" t="s">
        <v>119</v>
      </c>
      <c r="AK60" s="237" t="s">
        <v>119</v>
      </c>
      <c r="AL60" s="238" t="s">
        <v>119</v>
      </c>
      <c r="AM60" s="215" t="s">
        <v>119</v>
      </c>
      <c r="AN60" s="215" t="s">
        <v>119</v>
      </c>
      <c r="AO60" s="239" t="s">
        <v>119</v>
      </c>
      <c r="AP60" s="233" t="s">
        <v>119</v>
      </c>
      <c r="AQ60" s="240" t="s">
        <v>119</v>
      </c>
      <c r="AR60" s="238" t="s">
        <v>119</v>
      </c>
      <c r="AS60" s="215" t="s">
        <v>119</v>
      </c>
      <c r="AT60" s="215" t="s">
        <v>119</v>
      </c>
      <c r="AU60" s="237" t="s">
        <v>119</v>
      </c>
      <c r="AV60" s="238" t="s">
        <v>119</v>
      </c>
      <c r="AW60" s="215" t="s">
        <v>119</v>
      </c>
      <c r="AX60" s="215" t="s">
        <v>119</v>
      </c>
      <c r="AY60" s="239" t="s">
        <v>119</v>
      </c>
      <c r="AZ60" s="233" t="s">
        <v>119</v>
      </c>
      <c r="BA60" s="240" t="s">
        <v>119</v>
      </c>
      <c r="BB60" s="238" t="s">
        <v>119</v>
      </c>
      <c r="BC60" s="215" t="s">
        <v>119</v>
      </c>
      <c r="BD60" s="215" t="s">
        <v>119</v>
      </c>
      <c r="BE60" s="237" t="s">
        <v>119</v>
      </c>
      <c r="BF60" s="238" t="s">
        <v>119</v>
      </c>
      <c r="BG60" s="215" t="s">
        <v>119</v>
      </c>
      <c r="BH60" s="215" t="s">
        <v>119</v>
      </c>
      <c r="BI60" s="239" t="s">
        <v>119</v>
      </c>
      <c r="BJ60" s="233" t="s">
        <v>119</v>
      </c>
      <c r="BK60" s="240" t="s">
        <v>119</v>
      </c>
      <c r="BL60" s="238" t="s">
        <v>119</v>
      </c>
      <c r="BM60" s="215" t="s">
        <v>119</v>
      </c>
      <c r="BN60" s="215" t="s">
        <v>119</v>
      </c>
      <c r="BO60" s="237" t="s">
        <v>119</v>
      </c>
      <c r="BP60" s="238" t="s">
        <v>119</v>
      </c>
      <c r="BQ60" s="215" t="s">
        <v>119</v>
      </c>
      <c r="BR60" s="215" t="s">
        <v>119</v>
      </c>
      <c r="BS60" s="239" t="s">
        <v>119</v>
      </c>
      <c r="BT60" s="233" t="s">
        <v>119</v>
      </c>
      <c r="BU60" s="240" t="s">
        <v>119</v>
      </c>
      <c r="BV60" s="238" t="s">
        <v>119</v>
      </c>
      <c r="BW60" s="215" t="s">
        <v>119</v>
      </c>
      <c r="BX60" s="215" t="s">
        <v>119</v>
      </c>
      <c r="BY60" s="237" t="s">
        <v>119</v>
      </c>
      <c r="BZ60" s="238" t="s">
        <v>119</v>
      </c>
      <c r="CA60" s="215" t="s">
        <v>119</v>
      </c>
      <c r="CB60" s="215" t="s">
        <v>119</v>
      </c>
      <c r="CC60" s="239" t="s">
        <v>119</v>
      </c>
      <c r="CD60" s="233" t="s">
        <v>119</v>
      </c>
      <c r="CE60" s="240" t="s">
        <v>119</v>
      </c>
      <c r="CF60" s="238" t="s">
        <v>119</v>
      </c>
      <c r="CG60" s="215" t="s">
        <v>119</v>
      </c>
      <c r="CH60" s="215" t="s">
        <v>119</v>
      </c>
      <c r="CI60" s="237" t="s">
        <v>119</v>
      </c>
      <c r="CJ60" s="238" t="s">
        <v>119</v>
      </c>
      <c r="CK60" s="215" t="s">
        <v>119</v>
      </c>
      <c r="CL60" s="215" t="s">
        <v>119</v>
      </c>
      <c r="CM60" s="239" t="s">
        <v>119</v>
      </c>
      <c r="CN60" s="233" t="s">
        <v>119</v>
      </c>
      <c r="CO60" s="215" t="s">
        <v>119</v>
      </c>
      <c r="CP60" s="215" t="s">
        <v>119</v>
      </c>
      <c r="CQ60" s="240" t="s">
        <v>119</v>
      </c>
      <c r="CR60" s="238" t="s">
        <v>119</v>
      </c>
      <c r="CS60" s="215" t="s">
        <v>119</v>
      </c>
      <c r="CT60" s="215" t="s">
        <v>119</v>
      </c>
      <c r="CU60" s="237" t="s">
        <v>119</v>
      </c>
      <c r="CV60" s="238" t="s">
        <v>119</v>
      </c>
      <c r="CW60" s="215" t="s">
        <v>119</v>
      </c>
      <c r="CX60" s="215" t="s">
        <v>119</v>
      </c>
      <c r="CY60" s="239" t="s">
        <v>119</v>
      </c>
      <c r="CZ60" s="233" t="s">
        <v>119</v>
      </c>
      <c r="DA60" s="240" t="s">
        <v>119</v>
      </c>
      <c r="DB60" s="238" t="s">
        <v>119</v>
      </c>
      <c r="DC60" s="215" t="s">
        <v>119</v>
      </c>
      <c r="DD60" s="215" t="s">
        <v>119</v>
      </c>
      <c r="DE60" s="237" t="s">
        <v>119</v>
      </c>
      <c r="DF60" s="238" t="s">
        <v>119</v>
      </c>
      <c r="DG60" s="215" t="s">
        <v>119</v>
      </c>
      <c r="DH60" s="215" t="s">
        <v>119</v>
      </c>
      <c r="DI60" s="239" t="s">
        <v>119</v>
      </c>
      <c r="DJ60" s="233" t="s">
        <v>119</v>
      </c>
      <c r="DK60" s="240" t="s">
        <v>119</v>
      </c>
      <c r="DL60" s="238" t="s">
        <v>119</v>
      </c>
      <c r="DM60" s="215" t="s">
        <v>119</v>
      </c>
      <c r="DN60" s="238" t="s">
        <v>119</v>
      </c>
      <c r="DO60" s="237">
        <v>309</v>
      </c>
      <c r="DP60" s="238" t="s">
        <v>119</v>
      </c>
      <c r="DQ60" s="215" t="s">
        <v>119</v>
      </c>
      <c r="DR60" s="249" t="s">
        <v>119</v>
      </c>
      <c r="DS60" s="215" t="s">
        <v>119</v>
      </c>
      <c r="DT60" s="238" t="s">
        <v>119</v>
      </c>
      <c r="DU60" s="240" t="s">
        <v>119</v>
      </c>
      <c r="DV60" s="238" t="s">
        <v>119</v>
      </c>
      <c r="DW60" s="215" t="s">
        <v>119</v>
      </c>
      <c r="DX60" s="238" t="s">
        <v>119</v>
      </c>
      <c r="DY60" s="236">
        <v>108</v>
      </c>
      <c r="DZ60" s="238" t="s">
        <v>119</v>
      </c>
      <c r="EA60" s="214">
        <v>3</v>
      </c>
      <c r="EB60" s="238" t="s">
        <v>119</v>
      </c>
      <c r="EC60" s="235">
        <v>378</v>
      </c>
      <c r="ED60" s="215" t="s">
        <v>119</v>
      </c>
      <c r="EE60" s="240" t="s">
        <v>119</v>
      </c>
      <c r="EF60" s="238" t="s">
        <v>119</v>
      </c>
      <c r="EG60" s="215" t="s">
        <v>119</v>
      </c>
      <c r="EH60" s="238" t="s">
        <v>119</v>
      </c>
      <c r="EI60" s="236">
        <v>108</v>
      </c>
      <c r="EJ60" s="238" t="s">
        <v>119</v>
      </c>
      <c r="EK60" s="214">
        <v>3</v>
      </c>
      <c r="EL60" s="238" t="s">
        <v>119</v>
      </c>
      <c r="EM60" s="235">
        <v>378</v>
      </c>
      <c r="EN60" s="215" t="s">
        <v>119</v>
      </c>
      <c r="EO60" s="248">
        <v>1700</v>
      </c>
      <c r="EP60" s="238" t="s">
        <v>119</v>
      </c>
      <c r="EQ60" s="290">
        <v>1686</v>
      </c>
      <c r="ER60" s="238" t="s">
        <v>102</v>
      </c>
      <c r="ES60" s="290">
        <v>1679</v>
      </c>
      <c r="ET60" s="238" t="s">
        <v>102</v>
      </c>
      <c r="EU60" s="290">
        <v>1699</v>
      </c>
      <c r="EV60" s="249" t="s">
        <v>102</v>
      </c>
      <c r="EW60" s="290">
        <v>6764</v>
      </c>
      <c r="EX60" s="233" t="s">
        <v>102</v>
      </c>
      <c r="EY60" s="248">
        <v>1920</v>
      </c>
      <c r="EZ60" s="238" t="s">
        <v>119</v>
      </c>
      <c r="FA60" s="290">
        <v>1315</v>
      </c>
      <c r="FB60" s="263" t="s">
        <v>102</v>
      </c>
      <c r="FC60" s="262">
        <v>-29</v>
      </c>
      <c r="FD60" s="263" t="s">
        <v>102</v>
      </c>
      <c r="FE60" s="626">
        <v>-57</v>
      </c>
      <c r="FF60" s="249" t="s">
        <v>102</v>
      </c>
      <c r="FG60" s="626">
        <v>3149</v>
      </c>
      <c r="FH60" s="265" t="s">
        <v>102</v>
      </c>
    </row>
    <row r="61" spans="1:164" s="216" customFormat="1" ht="16" x14ac:dyDescent="0.2">
      <c r="A61" s="217"/>
      <c r="B61" s="182"/>
      <c r="C61" s="182"/>
      <c r="D61" s="182"/>
      <c r="E61" s="182"/>
      <c r="F61" s="182"/>
      <c r="G61" s="182"/>
      <c r="H61" s="182"/>
      <c r="I61" s="182"/>
      <c r="J61" s="182"/>
      <c r="K61" s="182"/>
      <c r="L61" s="182"/>
      <c r="M61" s="182"/>
      <c r="N61" s="182"/>
      <c r="O61" s="182"/>
      <c r="P61" s="182"/>
      <c r="Q61" s="182"/>
      <c r="R61" s="182"/>
      <c r="S61" s="182"/>
      <c r="T61" s="182"/>
      <c r="U61" s="182"/>
      <c r="V61" s="182"/>
      <c r="W61" s="153"/>
      <c r="X61" s="62"/>
      <c r="Y61" s="153"/>
      <c r="Z61" s="62"/>
      <c r="AA61" s="62"/>
      <c r="AB61" s="62"/>
      <c r="AC61" s="62"/>
      <c r="AD61" s="62"/>
      <c r="AE61" s="153"/>
      <c r="AF61" s="62"/>
      <c r="AG61" s="153"/>
      <c r="AH61" s="62"/>
      <c r="AI61" s="153"/>
      <c r="AJ61" s="62"/>
      <c r="AK61" s="62"/>
      <c r="AL61" s="62"/>
      <c r="AM61" s="62"/>
      <c r="AN61" s="62"/>
      <c r="AO61" s="153"/>
      <c r="AP61" s="62"/>
      <c r="AQ61" s="153"/>
      <c r="AR61" s="62"/>
      <c r="AS61" s="153"/>
      <c r="AT61" s="62"/>
      <c r="AU61" s="153"/>
      <c r="AV61" s="62"/>
      <c r="AW61" s="153"/>
      <c r="AX61" s="62"/>
      <c r="AY61" s="153"/>
      <c r="AZ61" s="62"/>
      <c r="BA61" s="153"/>
      <c r="BB61" s="62"/>
      <c r="BC61" s="153"/>
      <c r="BD61" s="62"/>
      <c r="BE61" s="62"/>
      <c r="BF61" s="62"/>
      <c r="BG61" s="153"/>
      <c r="BH61" s="62"/>
      <c r="BI61" s="220"/>
      <c r="BJ61" s="220"/>
      <c r="BK61" s="220"/>
      <c r="BL61" s="220"/>
      <c r="BM61" s="220"/>
      <c r="BN61" s="220"/>
      <c r="BO61" s="220"/>
      <c r="BP61" s="220"/>
      <c r="BQ61" s="220"/>
      <c r="BR61" s="220"/>
      <c r="BS61" s="219"/>
      <c r="BT61" s="219"/>
      <c r="BU61" s="220"/>
      <c r="BV61" s="220"/>
      <c r="BW61" s="220"/>
      <c r="BX61" s="220"/>
      <c r="BY61" s="220"/>
      <c r="BZ61" s="220"/>
      <c r="CA61" s="220"/>
      <c r="CB61" s="220"/>
      <c r="CC61" s="219"/>
      <c r="CD61" s="219"/>
      <c r="CE61" s="220"/>
      <c r="CF61" s="220"/>
      <c r="CG61" s="220"/>
      <c r="CH61" s="220"/>
      <c r="CI61" s="220"/>
      <c r="CJ61" s="220"/>
      <c r="CK61" s="220"/>
      <c r="CL61" s="220"/>
      <c r="CM61" s="219"/>
      <c r="CN61" s="219"/>
      <c r="CO61" s="219"/>
      <c r="CP61" s="219"/>
      <c r="CQ61" s="220"/>
      <c r="CR61" s="220"/>
      <c r="CS61" s="220"/>
      <c r="CT61" s="220"/>
      <c r="CU61" s="220"/>
      <c r="CV61" s="220"/>
      <c r="CW61" s="220"/>
      <c r="CX61" s="220"/>
      <c r="CY61" s="219"/>
      <c r="CZ61" s="219"/>
      <c r="DA61" s="220"/>
      <c r="DB61" s="220"/>
      <c r="DC61" s="220"/>
      <c r="DD61" s="220"/>
      <c r="DE61" s="220"/>
      <c r="DF61" s="220"/>
      <c r="DG61" s="220"/>
      <c r="DH61" s="220"/>
      <c r="DI61" s="219"/>
      <c r="DJ61" s="219"/>
      <c r="DK61" s="220"/>
      <c r="DL61" s="220"/>
      <c r="DM61" s="220"/>
      <c r="DN61" s="220"/>
      <c r="DO61" s="220"/>
      <c r="DP61" s="220"/>
      <c r="DQ61" s="220"/>
      <c r="DR61" s="220"/>
      <c r="DS61" s="219"/>
      <c r="DT61" s="219"/>
      <c r="DU61" s="220"/>
      <c r="DV61" s="220"/>
      <c r="DW61" s="220"/>
      <c r="DX61" s="220"/>
      <c r="DY61" s="220"/>
      <c r="DZ61" s="220"/>
      <c r="EA61" s="220"/>
      <c r="EB61" s="220"/>
      <c r="EC61" s="219"/>
      <c r="ED61" s="219"/>
      <c r="EE61" s="220"/>
      <c r="EF61" s="220"/>
      <c r="EG61" s="220"/>
      <c r="EH61" s="220"/>
      <c r="EI61" s="220"/>
      <c r="EJ61" s="220"/>
      <c r="EK61" s="220"/>
      <c r="EL61" s="220"/>
      <c r="EM61" s="219"/>
      <c r="EN61" s="219"/>
      <c r="EO61" s="220"/>
      <c r="EP61" s="220"/>
      <c r="EQ61" s="220"/>
      <c r="ER61" s="220"/>
      <c r="ES61" s="220"/>
      <c r="ET61" s="220"/>
      <c r="EU61" s="220"/>
      <c r="EV61" s="220"/>
      <c r="EW61" s="219"/>
      <c r="EX61" s="219"/>
      <c r="EY61" s="220"/>
      <c r="EZ61" s="220"/>
      <c r="FA61" s="220"/>
      <c r="FB61" s="220"/>
      <c r="FC61" s="220"/>
      <c r="FD61" s="220"/>
      <c r="FE61" s="220"/>
      <c r="FF61" s="220"/>
      <c r="FG61" s="219"/>
      <c r="FH61" s="219"/>
    </row>
    <row r="62" spans="1:164" s="216" customFormat="1" ht="16" x14ac:dyDescent="0.2">
      <c r="A62" s="260" t="s">
        <v>123</v>
      </c>
      <c r="B62" s="217"/>
      <c r="C62" s="217"/>
      <c r="D62" s="217"/>
      <c r="E62" s="217"/>
      <c r="F62" s="217"/>
      <c r="G62" s="217"/>
      <c r="H62" s="217"/>
      <c r="I62" s="217"/>
      <c r="J62" s="217"/>
      <c r="K62" s="217"/>
      <c r="L62" s="217"/>
      <c r="M62" s="217"/>
      <c r="N62" s="217"/>
      <c r="O62" s="217"/>
      <c r="P62" s="217"/>
      <c r="Q62" s="217"/>
      <c r="R62" s="217"/>
      <c r="S62" s="217"/>
      <c r="T62" s="217"/>
      <c r="U62" s="217"/>
      <c r="V62" s="217"/>
      <c r="W62" s="153"/>
      <c r="X62" s="62"/>
      <c r="Y62" s="153"/>
      <c r="Z62" s="62"/>
      <c r="AA62" s="62"/>
      <c r="AB62" s="62"/>
      <c r="AC62" s="62"/>
      <c r="AD62" s="62"/>
      <c r="AE62" s="153"/>
      <c r="AF62" s="62"/>
      <c r="AG62" s="153"/>
      <c r="AH62" s="62"/>
      <c r="AI62" s="153"/>
      <c r="AJ62" s="153"/>
      <c r="AK62" s="153"/>
      <c r="AL62" s="153"/>
      <c r="AM62" s="153"/>
      <c r="AN62" s="153"/>
      <c r="AO62" s="153"/>
      <c r="AP62" s="153"/>
      <c r="AQ62" s="153"/>
      <c r="AR62" s="62"/>
      <c r="AS62" s="218"/>
      <c r="AT62" s="62"/>
      <c r="AU62" s="62"/>
      <c r="AV62" s="62"/>
      <c r="AW62" s="62"/>
      <c r="AX62" s="62"/>
      <c r="AY62" s="218"/>
      <c r="AZ62" s="62"/>
      <c r="BA62" s="153"/>
      <c r="BB62" s="62"/>
      <c r="BC62" s="153"/>
      <c r="BD62" s="62"/>
      <c r="BE62" s="62"/>
      <c r="BF62" s="62"/>
      <c r="BG62" s="219"/>
      <c r="BH62" s="220"/>
      <c r="BI62" s="220"/>
      <c r="BJ62" s="220"/>
      <c r="BK62" s="220"/>
      <c r="BL62" s="220"/>
      <c r="BM62" s="220"/>
      <c r="BN62" s="220"/>
      <c r="BO62" s="220"/>
      <c r="BP62" s="220"/>
      <c r="BQ62" s="220"/>
      <c r="BR62" s="220"/>
      <c r="BS62" s="219"/>
      <c r="BT62" s="219"/>
      <c r="BU62" s="220"/>
      <c r="BV62" s="220"/>
      <c r="BW62" s="220"/>
      <c r="BX62" s="220"/>
      <c r="BY62" s="220"/>
      <c r="BZ62" s="220"/>
      <c r="CA62" s="220"/>
      <c r="CB62" s="220"/>
      <c r="CC62" s="219"/>
      <c r="CD62" s="219"/>
      <c r="CE62" s="220"/>
      <c r="CF62" s="220"/>
      <c r="CG62" s="220"/>
      <c r="CH62" s="220"/>
      <c r="CI62" s="220"/>
      <c r="CJ62" s="220"/>
      <c r="CK62" s="220"/>
      <c r="CL62" s="220"/>
      <c r="CM62" s="219"/>
      <c r="CN62" s="219"/>
      <c r="CO62" s="219"/>
      <c r="CP62" s="219"/>
      <c r="CQ62" s="220"/>
      <c r="CR62" s="220"/>
      <c r="CS62" s="220"/>
      <c r="CT62" s="220"/>
      <c r="CU62" s="220"/>
      <c r="CV62" s="220"/>
      <c r="CW62" s="220"/>
      <c r="CX62" s="220"/>
      <c r="CY62" s="219"/>
      <c r="CZ62" s="219"/>
      <c r="DA62" s="220"/>
      <c r="DB62" s="220"/>
      <c r="DC62" s="220"/>
      <c r="DD62" s="220"/>
      <c r="DE62" s="220"/>
      <c r="DF62" s="220"/>
      <c r="DG62" s="220"/>
      <c r="DH62" s="220"/>
      <c r="DI62" s="219"/>
      <c r="DJ62" s="219"/>
      <c r="DK62" s="220"/>
      <c r="DL62" s="220"/>
      <c r="DM62" s="220"/>
      <c r="DN62" s="220"/>
      <c r="DO62" s="220"/>
      <c r="DP62" s="220"/>
      <c r="DQ62" s="220"/>
      <c r="DR62" s="220"/>
      <c r="DS62" s="219"/>
      <c r="DT62" s="219"/>
      <c r="DU62" s="220"/>
      <c r="DV62" s="220"/>
      <c r="DW62" s="220"/>
      <c r="DX62" s="220"/>
      <c r="DY62" s="220"/>
      <c r="DZ62" s="220"/>
      <c r="EA62" s="220"/>
      <c r="EB62" s="220"/>
      <c r="EC62" s="219"/>
      <c r="ED62" s="219"/>
      <c r="EE62" s="220"/>
      <c r="EF62" s="220"/>
      <c r="EG62" s="220"/>
      <c r="EH62" s="220"/>
      <c r="EI62" s="220"/>
      <c r="EJ62" s="220"/>
      <c r="EK62" s="220"/>
      <c r="EL62" s="220"/>
      <c r="EM62" s="219"/>
      <c r="EN62" s="219"/>
      <c r="EO62" s="220"/>
      <c r="EP62" s="220"/>
      <c r="EQ62" s="220"/>
      <c r="ER62" s="220"/>
      <c r="ES62" s="220"/>
      <c r="ET62" s="220"/>
      <c r="EU62" s="220"/>
      <c r="EV62" s="220"/>
      <c r="EW62" s="219"/>
      <c r="EX62" s="219"/>
      <c r="EY62" s="220"/>
      <c r="EZ62" s="220"/>
      <c r="FA62" s="220"/>
      <c r="FB62" s="220"/>
      <c r="FC62" s="220"/>
      <c r="FD62" s="220"/>
      <c r="FE62" s="220"/>
      <c r="FF62" s="220"/>
      <c r="FG62" s="219"/>
      <c r="FH62" s="219"/>
    </row>
    <row r="63" spans="1:164" s="216" customFormat="1" ht="16" x14ac:dyDescent="0.2">
      <c r="A63" s="258" t="s">
        <v>130</v>
      </c>
      <c r="B63" s="217"/>
      <c r="C63" s="217"/>
      <c r="D63" s="217"/>
      <c r="E63" s="217"/>
      <c r="F63" s="217"/>
      <c r="G63" s="217"/>
      <c r="H63" s="217"/>
      <c r="I63" s="217"/>
      <c r="J63" s="217"/>
      <c r="K63" s="217"/>
      <c r="L63" s="217"/>
      <c r="M63" s="217"/>
      <c r="N63" s="217"/>
      <c r="O63" s="217"/>
      <c r="P63" s="217"/>
      <c r="Q63" s="217"/>
      <c r="R63" s="217"/>
      <c r="S63" s="217"/>
      <c r="T63" s="217"/>
      <c r="U63" s="217"/>
      <c r="V63" s="217"/>
      <c r="W63" s="153"/>
      <c r="X63" s="62"/>
      <c r="Y63" s="153"/>
      <c r="Z63" s="62"/>
      <c r="AA63" s="62"/>
      <c r="AB63" s="62"/>
      <c r="AC63" s="62"/>
      <c r="AD63" s="62"/>
      <c r="AE63" s="153"/>
      <c r="AF63" s="62"/>
      <c r="AG63" s="153"/>
      <c r="AH63" s="62"/>
      <c r="AI63" s="153"/>
      <c r="AJ63" s="153"/>
      <c r="AK63" s="153"/>
      <c r="AL63" s="153"/>
      <c r="AM63" s="153"/>
      <c r="AN63" s="153"/>
      <c r="AO63" s="153"/>
      <c r="AP63" s="153"/>
      <c r="AQ63" s="153"/>
      <c r="AR63" s="62"/>
      <c r="AS63" s="218"/>
      <c r="AT63" s="62"/>
      <c r="AU63" s="62"/>
      <c r="AV63" s="62"/>
      <c r="AW63" s="62"/>
      <c r="AX63" s="62"/>
      <c r="AY63" s="218"/>
      <c r="AZ63" s="62"/>
      <c r="BA63" s="153"/>
      <c r="BB63" s="62"/>
      <c r="BC63" s="153"/>
      <c r="BD63" s="62"/>
      <c r="BE63" s="62"/>
      <c r="BF63" s="62"/>
      <c r="BG63" s="219"/>
      <c r="BH63" s="220"/>
      <c r="BI63" s="220"/>
      <c r="BJ63" s="220"/>
      <c r="BK63" s="220"/>
      <c r="BL63" s="220"/>
      <c r="BM63" s="220"/>
      <c r="BN63" s="220"/>
      <c r="BO63" s="220"/>
      <c r="BP63" s="220"/>
      <c r="BQ63" s="220"/>
      <c r="BR63" s="220"/>
      <c r="BS63" s="219"/>
      <c r="BT63" s="219"/>
      <c r="BU63" s="220"/>
      <c r="BV63" s="220"/>
      <c r="BW63" s="220"/>
      <c r="BX63" s="220"/>
      <c r="BY63" s="220"/>
      <c r="BZ63" s="220"/>
      <c r="CA63" s="220"/>
      <c r="CB63" s="220"/>
      <c r="CC63" s="219"/>
      <c r="CD63" s="219"/>
      <c r="CE63" s="220"/>
      <c r="CF63" s="220"/>
      <c r="CG63" s="220"/>
      <c r="CH63" s="220"/>
      <c r="CI63" s="220"/>
      <c r="CJ63" s="220"/>
      <c r="CK63" s="220"/>
      <c r="CL63" s="220"/>
      <c r="CM63" s="219"/>
      <c r="CN63" s="219"/>
      <c r="CO63" s="219"/>
      <c r="CP63" s="219"/>
      <c r="CQ63" s="220"/>
      <c r="CR63" s="220"/>
      <c r="CS63" s="220"/>
      <c r="CT63" s="220"/>
      <c r="CU63" s="220"/>
      <c r="CV63" s="220"/>
      <c r="CW63" s="220"/>
      <c r="CX63" s="220"/>
      <c r="CY63" s="219"/>
      <c r="CZ63" s="219"/>
      <c r="DA63" s="220"/>
      <c r="DB63" s="220"/>
      <c r="DC63" s="220"/>
      <c r="DD63" s="220"/>
      <c r="DE63" s="220"/>
      <c r="DF63" s="220"/>
      <c r="DG63" s="220"/>
      <c r="DH63" s="220"/>
      <c r="DI63" s="219"/>
      <c r="DJ63" s="219"/>
      <c r="DK63" s="220"/>
      <c r="DL63" s="220"/>
      <c r="DM63" s="220"/>
      <c r="DN63" s="220"/>
      <c r="DO63" s="220"/>
      <c r="DP63" s="220"/>
      <c r="DQ63" s="220"/>
      <c r="DR63" s="220"/>
      <c r="DS63" s="219"/>
      <c r="DT63" s="219"/>
      <c r="DU63" s="220"/>
      <c r="DV63" s="220"/>
      <c r="DW63" s="220"/>
      <c r="DX63" s="220"/>
      <c r="DY63" s="220"/>
      <c r="DZ63" s="220"/>
      <c r="EA63" s="220"/>
      <c r="EB63" s="220"/>
      <c r="EC63" s="219"/>
      <c r="ED63" s="219"/>
      <c r="EE63" s="220"/>
      <c r="EF63" s="220"/>
      <c r="EG63" s="220"/>
      <c r="EH63" s="220"/>
      <c r="EI63" s="220"/>
      <c r="EJ63" s="220"/>
      <c r="EK63" s="220"/>
      <c r="EL63" s="220"/>
      <c r="EM63" s="219"/>
      <c r="EN63" s="219"/>
      <c r="EO63" s="220"/>
      <c r="EP63" s="220"/>
      <c r="EQ63" s="220"/>
      <c r="ER63" s="220"/>
      <c r="ES63" s="220"/>
      <c r="ET63" s="220"/>
      <c r="EU63" s="220"/>
      <c r="EV63" s="220"/>
      <c r="EW63" s="219"/>
      <c r="EX63" s="219"/>
      <c r="EY63" s="220"/>
      <c r="EZ63" s="220"/>
      <c r="FA63" s="220"/>
      <c r="FB63" s="220"/>
      <c r="FC63" s="220"/>
      <c r="FD63" s="220"/>
      <c r="FE63" s="220"/>
      <c r="FF63" s="220"/>
      <c r="FG63" s="219"/>
      <c r="FH63" s="219"/>
    </row>
    <row r="64" spans="1:164" s="216" customFormat="1" ht="16" x14ac:dyDescent="0.2">
      <c r="A64" s="260" t="s">
        <v>141</v>
      </c>
      <c r="B64" s="217"/>
      <c r="C64" s="217"/>
      <c r="D64" s="217"/>
      <c r="E64" s="217"/>
      <c r="F64" s="217"/>
      <c r="G64" s="217"/>
      <c r="H64" s="217"/>
      <c r="I64" s="217"/>
      <c r="J64" s="217"/>
      <c r="K64" s="217"/>
      <c r="L64" s="217"/>
      <c r="M64" s="217"/>
      <c r="N64" s="217"/>
      <c r="O64" s="217"/>
      <c r="P64" s="217"/>
      <c r="Q64" s="217"/>
      <c r="R64" s="217"/>
      <c r="S64" s="217"/>
      <c r="T64" s="217"/>
      <c r="U64" s="217"/>
      <c r="V64" s="217"/>
      <c r="W64" s="153"/>
      <c r="X64" s="62"/>
      <c r="Y64" s="153"/>
      <c r="Z64" s="62"/>
      <c r="AA64" s="62"/>
      <c r="AB64" s="62"/>
      <c r="AC64" s="62"/>
      <c r="AD64" s="62"/>
      <c r="AE64" s="153"/>
      <c r="AF64" s="62"/>
      <c r="AG64" s="153"/>
      <c r="AH64" s="62"/>
      <c r="AI64" s="153"/>
      <c r="AJ64" s="153"/>
      <c r="AK64" s="153"/>
      <c r="AL64" s="153"/>
      <c r="AM64" s="153"/>
      <c r="AN64" s="153"/>
      <c r="AO64" s="153"/>
      <c r="AP64" s="153"/>
      <c r="AQ64" s="153"/>
      <c r="AR64" s="62"/>
      <c r="AS64" s="218"/>
      <c r="AT64" s="62"/>
      <c r="AU64" s="62"/>
      <c r="AV64" s="62"/>
      <c r="AW64" s="62"/>
      <c r="AX64" s="62"/>
      <c r="AY64" s="218"/>
      <c r="AZ64" s="62"/>
      <c r="BA64" s="153"/>
      <c r="BB64" s="62"/>
      <c r="BC64" s="153"/>
      <c r="BD64" s="62"/>
      <c r="BE64" s="62"/>
      <c r="BF64" s="62"/>
      <c r="BG64" s="219"/>
      <c r="BH64" s="220"/>
      <c r="BI64" s="220"/>
      <c r="BJ64" s="220"/>
      <c r="BK64" s="220"/>
      <c r="BL64" s="220"/>
      <c r="BM64" s="220"/>
      <c r="BN64" s="220"/>
      <c r="BO64" s="220"/>
      <c r="BP64" s="220"/>
      <c r="BQ64" s="220"/>
      <c r="BR64" s="220"/>
      <c r="BS64" s="219"/>
      <c r="BT64" s="219"/>
      <c r="BU64" s="220"/>
      <c r="BV64" s="220"/>
      <c r="BW64" s="220"/>
      <c r="BX64" s="220"/>
      <c r="BY64" s="220"/>
      <c r="BZ64" s="220"/>
      <c r="CA64" s="220"/>
      <c r="CB64" s="220"/>
      <c r="CC64" s="219"/>
      <c r="CD64" s="219"/>
      <c r="CE64" s="220"/>
      <c r="CF64" s="220"/>
      <c r="CG64" s="220"/>
      <c r="CH64" s="220"/>
      <c r="CI64" s="220"/>
      <c r="CJ64" s="220"/>
      <c r="CK64" s="220"/>
      <c r="CL64" s="220"/>
      <c r="CM64" s="219"/>
      <c r="CN64" s="219"/>
      <c r="CO64" s="219"/>
      <c r="CP64" s="219"/>
      <c r="CQ64" s="220"/>
      <c r="CR64" s="220"/>
      <c r="CS64" s="220"/>
      <c r="CT64" s="220"/>
      <c r="CU64" s="220"/>
      <c r="CV64" s="220"/>
      <c r="CW64" s="220"/>
      <c r="CX64" s="220"/>
      <c r="CY64" s="219"/>
      <c r="CZ64" s="219"/>
      <c r="DA64" s="220"/>
      <c r="DB64" s="220"/>
      <c r="DC64" s="220"/>
      <c r="DD64" s="220"/>
      <c r="DE64" s="220"/>
      <c r="DF64" s="220"/>
      <c r="DG64" s="220"/>
      <c r="DH64" s="220"/>
      <c r="DI64" s="219"/>
      <c r="DJ64" s="219"/>
      <c r="DK64" s="220"/>
      <c r="DL64" s="220"/>
      <c r="DM64" s="220"/>
      <c r="DN64" s="220"/>
      <c r="DO64" s="220"/>
      <c r="DP64" s="220"/>
      <c r="DQ64" s="220"/>
      <c r="DR64" s="220"/>
      <c r="DS64" s="219"/>
      <c r="DT64" s="219"/>
      <c r="DU64" s="220"/>
      <c r="DV64" s="220"/>
      <c r="DW64" s="220"/>
      <c r="DX64" s="220"/>
      <c r="DY64" s="220"/>
      <c r="DZ64" s="220"/>
      <c r="EA64" s="220"/>
      <c r="EB64" s="220"/>
      <c r="EC64" s="219"/>
      <c r="ED64" s="219"/>
      <c r="EE64" s="220"/>
      <c r="EF64" s="220"/>
      <c r="EG64" s="220"/>
      <c r="EH64" s="220"/>
      <c r="EI64" s="220"/>
      <c r="EJ64" s="220"/>
      <c r="EK64" s="220"/>
      <c r="EL64" s="220"/>
      <c r="EM64" s="219"/>
      <c r="EN64" s="219"/>
      <c r="EO64" s="220"/>
      <c r="EP64" s="220"/>
      <c r="EQ64" s="220"/>
      <c r="ER64" s="220"/>
      <c r="ES64" s="220"/>
      <c r="ET64" s="220"/>
      <c r="EU64" s="220"/>
      <c r="EV64" s="220"/>
      <c r="EW64" s="219"/>
      <c r="EX64" s="219"/>
      <c r="EY64" s="220"/>
      <c r="EZ64" s="220"/>
      <c r="FA64" s="220"/>
      <c r="FB64" s="220"/>
      <c r="FC64" s="220"/>
      <c r="FD64" s="220"/>
      <c r="FE64" s="220"/>
      <c r="FF64" s="220"/>
      <c r="FG64" s="219"/>
      <c r="FH64" s="219"/>
    </row>
    <row r="65" spans="1:164" s="216" customFormat="1" ht="16" x14ac:dyDescent="0.2">
      <c r="A65" s="258"/>
      <c r="B65" s="217"/>
      <c r="C65" s="217"/>
      <c r="D65" s="217"/>
      <c r="E65" s="217"/>
      <c r="F65" s="217"/>
      <c r="G65" s="217"/>
      <c r="H65" s="217"/>
      <c r="I65" s="217"/>
      <c r="J65" s="217"/>
      <c r="K65" s="217"/>
      <c r="L65" s="217"/>
      <c r="M65" s="217"/>
      <c r="N65" s="217"/>
      <c r="O65" s="217"/>
      <c r="P65" s="217"/>
      <c r="Q65" s="217"/>
      <c r="R65" s="217"/>
      <c r="S65" s="217"/>
      <c r="T65" s="217"/>
      <c r="U65" s="217"/>
      <c r="V65" s="217"/>
      <c r="W65" s="153"/>
      <c r="X65" s="62"/>
      <c r="Y65" s="153"/>
      <c r="Z65" s="62"/>
      <c r="AA65" s="62"/>
      <c r="AB65" s="62"/>
      <c r="AC65" s="62"/>
      <c r="AD65" s="62"/>
      <c r="AE65" s="153"/>
      <c r="AF65" s="62"/>
      <c r="AG65" s="153"/>
      <c r="AH65" s="62"/>
      <c r="AI65" s="153"/>
      <c r="AJ65" s="153"/>
      <c r="AK65" s="153"/>
      <c r="AL65" s="153"/>
      <c r="AM65" s="153"/>
      <c r="AN65" s="153"/>
      <c r="AO65" s="153"/>
      <c r="AP65" s="153"/>
      <c r="AQ65" s="153"/>
      <c r="AR65" s="62"/>
      <c r="AS65" s="218"/>
      <c r="AT65" s="62"/>
      <c r="AU65" s="62"/>
      <c r="AV65" s="62"/>
      <c r="AW65" s="62"/>
      <c r="AX65" s="62"/>
      <c r="AY65" s="218"/>
      <c r="AZ65" s="62"/>
      <c r="BA65" s="153"/>
      <c r="BB65" s="62"/>
      <c r="BC65" s="153"/>
      <c r="BD65" s="62"/>
      <c r="BE65" s="62"/>
      <c r="BF65" s="62"/>
      <c r="BG65" s="219"/>
      <c r="BH65" s="220"/>
      <c r="BI65" s="220"/>
      <c r="BJ65" s="220"/>
      <c r="BK65" s="220"/>
      <c r="BL65" s="220"/>
      <c r="BM65" s="220"/>
      <c r="BN65" s="220"/>
      <c r="BO65" s="220"/>
      <c r="BP65" s="220"/>
      <c r="BQ65" s="220"/>
      <c r="BR65" s="220"/>
      <c r="BS65" s="219"/>
      <c r="BT65" s="219"/>
      <c r="BU65" s="220"/>
      <c r="BV65" s="220"/>
      <c r="BW65" s="220"/>
      <c r="BX65" s="220"/>
      <c r="BY65" s="220"/>
      <c r="BZ65" s="220"/>
      <c r="CA65" s="220"/>
      <c r="CB65" s="220"/>
      <c r="CC65" s="219"/>
      <c r="CD65" s="219"/>
      <c r="CE65" s="220"/>
      <c r="CF65" s="220"/>
      <c r="CG65" s="220"/>
      <c r="CH65" s="220"/>
      <c r="CI65" s="220"/>
      <c r="CJ65" s="220"/>
      <c r="CK65" s="220"/>
      <c r="CL65" s="220"/>
      <c r="CM65" s="219"/>
      <c r="CN65" s="219"/>
      <c r="CO65" s="219"/>
      <c r="CP65" s="219"/>
      <c r="CQ65" s="220"/>
      <c r="CR65" s="220"/>
      <c r="CS65" s="220"/>
      <c r="CT65" s="220"/>
      <c r="CU65" s="220"/>
      <c r="CV65" s="220"/>
      <c r="CW65" s="220"/>
      <c r="CX65" s="220"/>
      <c r="CY65" s="219"/>
      <c r="CZ65" s="219"/>
      <c r="DA65" s="220"/>
      <c r="DB65" s="220"/>
      <c r="DC65" s="220"/>
      <c r="DD65" s="220"/>
      <c r="DE65" s="220"/>
      <c r="DF65" s="220"/>
      <c r="DG65" s="220"/>
      <c r="DH65" s="220"/>
      <c r="DI65" s="219"/>
      <c r="DJ65" s="219"/>
      <c r="DK65" s="220"/>
      <c r="DL65" s="220"/>
      <c r="DM65" s="220"/>
      <c r="DN65" s="220"/>
      <c r="DO65" s="220"/>
      <c r="DP65" s="220"/>
      <c r="DQ65" s="220"/>
      <c r="DR65" s="220"/>
      <c r="DS65" s="219"/>
      <c r="DT65" s="219"/>
      <c r="DU65" s="220"/>
      <c r="DV65" s="220"/>
      <c r="DW65" s="220"/>
      <c r="DX65" s="220"/>
      <c r="DY65" s="220"/>
      <c r="DZ65" s="220"/>
      <c r="EA65" s="220"/>
      <c r="EB65" s="220"/>
      <c r="EC65" s="219"/>
      <c r="ED65" s="219"/>
      <c r="EE65" s="220"/>
      <c r="EF65" s="220"/>
      <c r="EG65" s="220"/>
      <c r="EH65" s="220"/>
      <c r="EI65" s="220"/>
      <c r="EJ65" s="220"/>
      <c r="EK65" s="220"/>
      <c r="EL65" s="220"/>
      <c r="EM65" s="219"/>
      <c r="EN65" s="219"/>
      <c r="EO65" s="220"/>
      <c r="EP65" s="220"/>
      <c r="EQ65" s="220"/>
      <c r="ER65" s="220"/>
      <c r="ES65" s="220"/>
      <c r="ET65" s="220"/>
      <c r="EU65" s="220"/>
      <c r="EV65" s="220"/>
      <c r="EW65" s="219"/>
      <c r="EX65" s="219"/>
      <c r="EY65" s="220"/>
      <c r="EZ65" s="220"/>
      <c r="FA65" s="220"/>
      <c r="FB65" s="220"/>
      <c r="FC65" s="220"/>
      <c r="FD65" s="220"/>
      <c r="FE65" s="220"/>
      <c r="FF65" s="220"/>
      <c r="FG65" s="219"/>
      <c r="FH65" s="219"/>
    </row>
    <row r="66" spans="1:164" s="229" customFormat="1" ht="16" x14ac:dyDescent="0.2">
      <c r="A66" s="261" t="s">
        <v>143</v>
      </c>
      <c r="B66" s="223"/>
      <c r="C66" s="223"/>
      <c r="D66" s="223"/>
      <c r="E66" s="223"/>
      <c r="F66" s="223"/>
      <c r="G66" s="223"/>
      <c r="H66" s="223"/>
      <c r="I66" s="223"/>
      <c r="J66" s="223"/>
      <c r="K66" s="223"/>
      <c r="L66" s="223"/>
      <c r="M66" s="223"/>
      <c r="N66" s="223"/>
      <c r="O66" s="223"/>
      <c r="P66" s="223"/>
      <c r="Q66" s="223"/>
      <c r="R66" s="223"/>
      <c r="S66" s="223"/>
      <c r="T66" s="223"/>
      <c r="U66" s="223"/>
      <c r="V66" s="223"/>
      <c r="W66" s="224"/>
      <c r="X66" s="225"/>
      <c r="Y66" s="224"/>
      <c r="Z66" s="225"/>
      <c r="AA66" s="225"/>
      <c r="AB66" s="225"/>
      <c r="AC66" s="225"/>
      <c r="AD66" s="225"/>
      <c r="AE66" s="224"/>
      <c r="AF66" s="225"/>
      <c r="AG66" s="224"/>
      <c r="AH66" s="225"/>
      <c r="AI66" s="224"/>
      <c r="AJ66" s="224"/>
      <c r="AK66" s="224"/>
      <c r="AL66" s="224"/>
      <c r="AM66" s="224"/>
      <c r="AN66" s="224"/>
      <c r="AO66" s="224"/>
      <c r="AP66" s="224"/>
      <c r="AQ66" s="224"/>
      <c r="AR66" s="225"/>
      <c r="AS66" s="226"/>
      <c r="AT66" s="225"/>
      <c r="AU66" s="225"/>
      <c r="AV66" s="225"/>
      <c r="AW66" s="225"/>
      <c r="AX66" s="225"/>
      <c r="AY66" s="226"/>
      <c r="AZ66" s="225"/>
      <c r="BA66" s="224"/>
      <c r="BB66" s="225"/>
      <c r="BC66" s="224"/>
      <c r="BD66" s="225"/>
      <c r="BE66" s="225"/>
      <c r="BF66" s="225"/>
      <c r="BG66" s="227"/>
      <c r="BH66" s="228"/>
      <c r="BI66" s="228"/>
      <c r="BJ66" s="228"/>
      <c r="BK66" s="228"/>
      <c r="BL66" s="228"/>
      <c r="BM66" s="228"/>
      <c r="BN66" s="228"/>
      <c r="BO66" s="228"/>
      <c r="BP66" s="228"/>
      <c r="BQ66" s="228"/>
      <c r="BR66" s="228"/>
      <c r="BS66" s="227"/>
      <c r="BT66" s="227"/>
      <c r="BU66" s="228"/>
      <c r="BV66" s="228"/>
      <c r="BW66" s="228"/>
      <c r="BX66" s="228"/>
      <c r="BY66" s="228"/>
      <c r="BZ66" s="228"/>
      <c r="CA66" s="228"/>
      <c r="CB66" s="228"/>
      <c r="CC66" s="227"/>
      <c r="CD66" s="227"/>
      <c r="CE66" s="228"/>
      <c r="CF66" s="228"/>
      <c r="CG66" s="228"/>
      <c r="CH66" s="228"/>
      <c r="CI66" s="228"/>
      <c r="CJ66" s="228"/>
      <c r="CK66" s="228"/>
      <c r="CL66" s="228"/>
      <c r="CM66" s="227"/>
      <c r="CN66" s="227"/>
      <c r="CO66" s="227"/>
      <c r="CP66" s="227"/>
      <c r="CQ66" s="228"/>
      <c r="CR66" s="228"/>
      <c r="CS66" s="228"/>
      <c r="CT66" s="228"/>
      <c r="CU66" s="228"/>
      <c r="CV66" s="228"/>
      <c r="CW66" s="228"/>
      <c r="CX66" s="228"/>
      <c r="CY66" s="227"/>
      <c r="CZ66" s="227"/>
      <c r="DA66" s="228"/>
      <c r="DB66" s="228"/>
      <c r="DC66" s="228"/>
      <c r="DD66" s="228"/>
      <c r="DE66" s="228"/>
      <c r="DF66" s="228"/>
      <c r="DG66" s="228"/>
      <c r="DH66" s="228"/>
      <c r="DI66" s="227"/>
      <c r="DJ66" s="227"/>
      <c r="DK66" s="228"/>
      <c r="DL66" s="220"/>
      <c r="DM66" s="220"/>
      <c r="DN66" s="220"/>
      <c r="DO66" s="220"/>
      <c r="DP66" s="220"/>
      <c r="DQ66" s="220"/>
      <c r="DR66" s="220"/>
      <c r="DS66" s="219"/>
      <c r="DT66" s="219"/>
      <c r="DU66" s="220"/>
      <c r="DV66" s="220"/>
      <c r="DW66" s="228"/>
      <c r="DX66" s="228"/>
      <c r="DY66" s="228"/>
      <c r="DZ66" s="228"/>
      <c r="EA66" s="228"/>
      <c r="EB66" s="228"/>
      <c r="EC66" s="227"/>
      <c r="ED66" s="227"/>
      <c r="EE66" s="220"/>
      <c r="EF66" s="220"/>
      <c r="EG66" s="228"/>
      <c r="EH66" s="228"/>
      <c r="EI66" s="228"/>
      <c r="EJ66" s="228"/>
      <c r="EK66" s="228"/>
      <c r="EL66" s="228"/>
      <c r="EM66" s="227"/>
      <c r="EN66" s="227"/>
      <c r="EO66" s="220"/>
      <c r="EP66" s="220"/>
      <c r="EQ66" s="228"/>
      <c r="ER66" s="228"/>
      <c r="ES66" s="228"/>
      <c r="ET66" s="228"/>
      <c r="EU66" s="228"/>
      <c r="EV66" s="228"/>
      <c r="EW66" s="227"/>
      <c r="EX66" s="227"/>
      <c r="EY66" s="220"/>
      <c r="EZ66" s="220"/>
      <c r="FA66" s="228"/>
      <c r="FB66" s="228"/>
      <c r="FC66" s="228"/>
      <c r="FD66" s="228"/>
      <c r="FE66" s="228"/>
      <c r="FF66" s="228"/>
      <c r="FG66" s="227"/>
      <c r="FH66" s="227"/>
    </row>
    <row r="67" spans="1:164" s="229" customFormat="1" ht="16" x14ac:dyDescent="0.2">
      <c r="A67" s="259" t="s">
        <v>131</v>
      </c>
      <c r="B67" s="223"/>
      <c r="C67" s="223"/>
      <c r="D67" s="223"/>
      <c r="E67" s="223"/>
      <c r="F67" s="223"/>
      <c r="G67" s="223"/>
      <c r="H67" s="223"/>
      <c r="I67" s="223"/>
      <c r="J67" s="223"/>
      <c r="K67" s="223"/>
      <c r="L67" s="223"/>
      <c r="M67" s="223"/>
      <c r="N67" s="223"/>
      <c r="O67" s="223"/>
      <c r="P67" s="223"/>
      <c r="Q67" s="223"/>
      <c r="R67" s="223"/>
      <c r="S67" s="223"/>
      <c r="T67" s="223"/>
      <c r="U67" s="223"/>
      <c r="V67" s="223"/>
      <c r="W67" s="224"/>
      <c r="X67" s="225"/>
      <c r="Y67" s="224"/>
      <c r="Z67" s="225"/>
      <c r="AA67" s="225"/>
      <c r="AB67" s="225"/>
      <c r="AC67" s="225"/>
      <c r="AD67" s="225"/>
      <c r="AE67" s="224"/>
      <c r="AF67" s="225"/>
      <c r="AG67" s="224"/>
      <c r="AH67" s="225"/>
      <c r="AI67" s="224"/>
      <c r="AJ67" s="224"/>
      <c r="AK67" s="224"/>
      <c r="AL67" s="224"/>
      <c r="AM67" s="224"/>
      <c r="AN67" s="224"/>
      <c r="AO67" s="224"/>
      <c r="AP67" s="224"/>
      <c r="AQ67" s="224"/>
      <c r="AR67" s="225"/>
      <c r="AS67" s="226"/>
      <c r="AT67" s="225"/>
      <c r="AU67" s="225"/>
      <c r="AV67" s="225"/>
      <c r="AW67" s="225"/>
      <c r="AX67" s="225"/>
      <c r="AY67" s="226"/>
      <c r="AZ67" s="225"/>
      <c r="BA67" s="224"/>
      <c r="BB67" s="225"/>
      <c r="BC67" s="224"/>
      <c r="BD67" s="225"/>
      <c r="BE67" s="225"/>
      <c r="BF67" s="225"/>
      <c r="BG67" s="227"/>
      <c r="BH67" s="228"/>
      <c r="BI67" s="228"/>
      <c r="BJ67" s="228"/>
      <c r="BK67" s="228"/>
      <c r="BL67" s="228"/>
      <c r="BM67" s="228"/>
      <c r="BN67" s="228"/>
      <c r="BO67" s="228"/>
      <c r="BP67" s="228"/>
      <c r="BQ67" s="228"/>
      <c r="BR67" s="228"/>
      <c r="BS67" s="227"/>
      <c r="BT67" s="227"/>
      <c r="BU67" s="228"/>
      <c r="BV67" s="228"/>
      <c r="BW67" s="228"/>
      <c r="BX67" s="228"/>
      <c r="BY67" s="228"/>
      <c r="BZ67" s="228"/>
      <c r="CA67" s="228"/>
      <c r="CB67" s="228"/>
      <c r="CC67" s="227"/>
      <c r="CD67" s="227"/>
      <c r="CE67" s="228"/>
      <c r="CF67" s="228"/>
      <c r="CG67" s="228"/>
      <c r="CH67" s="228"/>
      <c r="CI67" s="228"/>
      <c r="CJ67" s="228"/>
      <c r="CK67" s="228"/>
      <c r="CL67" s="228"/>
      <c r="CM67" s="227"/>
      <c r="CN67" s="227"/>
      <c r="CO67" s="227"/>
      <c r="CP67" s="227"/>
      <c r="CQ67" s="228"/>
      <c r="CR67" s="228"/>
      <c r="CS67" s="228"/>
      <c r="CT67" s="228"/>
      <c r="CU67" s="228"/>
      <c r="CV67" s="228"/>
      <c r="CW67" s="228"/>
      <c r="CX67" s="228"/>
      <c r="CY67" s="227"/>
      <c r="CZ67" s="227"/>
      <c r="DA67" s="228"/>
      <c r="DB67" s="228"/>
      <c r="DC67" s="228"/>
      <c r="DD67" s="228"/>
      <c r="DE67" s="228"/>
      <c r="DF67" s="228"/>
      <c r="DG67" s="228"/>
      <c r="DH67" s="228"/>
      <c r="DI67" s="227"/>
      <c r="DJ67" s="227"/>
      <c r="DK67" s="228"/>
      <c r="DL67" s="228"/>
      <c r="DM67" s="228"/>
      <c r="DN67" s="228"/>
      <c r="DO67" s="228"/>
      <c r="DP67" s="228"/>
      <c r="DQ67" s="228"/>
      <c r="DR67" s="228"/>
      <c r="DS67" s="227"/>
      <c r="DT67" s="227"/>
      <c r="DU67" s="228"/>
      <c r="DV67" s="228"/>
      <c r="DW67" s="228"/>
      <c r="DX67" s="228"/>
      <c r="DY67" s="228"/>
      <c r="DZ67" s="228"/>
      <c r="EA67" s="228"/>
      <c r="EB67" s="228"/>
      <c r="EC67" s="227"/>
      <c r="ED67" s="227"/>
      <c r="EE67" s="228"/>
      <c r="EF67" s="228"/>
      <c r="EG67" s="228"/>
      <c r="EH67" s="228"/>
      <c r="EI67" s="228"/>
      <c r="EJ67" s="228"/>
      <c r="EK67" s="228"/>
      <c r="EL67" s="228"/>
      <c r="EM67" s="227"/>
      <c r="EN67" s="227"/>
      <c r="EO67" s="228"/>
      <c r="EP67" s="228"/>
      <c r="EQ67" s="228"/>
      <c r="ER67" s="228"/>
      <c r="ES67" s="228"/>
      <c r="ET67" s="228"/>
      <c r="EU67" s="228"/>
      <c r="EV67" s="228"/>
      <c r="EW67" s="227"/>
      <c r="EX67" s="227"/>
      <c r="EY67" s="228"/>
      <c r="EZ67" s="228"/>
      <c r="FA67" s="228"/>
      <c r="FB67" s="228"/>
      <c r="FC67" s="228"/>
      <c r="FD67" s="228"/>
      <c r="FE67" s="228"/>
      <c r="FF67" s="228"/>
      <c r="FG67" s="227"/>
      <c r="FH67" s="227"/>
    </row>
    <row r="68" spans="1:164" s="229" customFormat="1" ht="16" x14ac:dyDescent="0.2">
      <c r="A68" s="261" t="s">
        <v>144</v>
      </c>
      <c r="B68" s="223"/>
      <c r="C68" s="223"/>
      <c r="D68" s="223"/>
      <c r="E68" s="223"/>
      <c r="F68" s="223"/>
      <c r="G68" s="223"/>
      <c r="H68" s="223"/>
      <c r="I68" s="223"/>
      <c r="J68" s="223"/>
      <c r="K68" s="223"/>
      <c r="L68" s="223"/>
      <c r="M68" s="223"/>
      <c r="N68" s="223"/>
      <c r="O68" s="223"/>
      <c r="P68" s="223"/>
      <c r="Q68" s="223"/>
      <c r="R68" s="223"/>
      <c r="S68" s="223"/>
      <c r="T68" s="223"/>
      <c r="U68" s="223"/>
      <c r="V68" s="223"/>
      <c r="W68" s="224"/>
      <c r="X68" s="225"/>
      <c r="Y68" s="224"/>
      <c r="Z68" s="225"/>
      <c r="AA68" s="225"/>
      <c r="AB68" s="225"/>
      <c r="AC68" s="225"/>
      <c r="AD68" s="225"/>
      <c r="AE68" s="224"/>
      <c r="AF68" s="225"/>
      <c r="AG68" s="224"/>
      <c r="AH68" s="225"/>
      <c r="AI68" s="224"/>
      <c r="AJ68" s="224"/>
      <c r="AK68" s="224"/>
      <c r="AL68" s="224"/>
      <c r="AM68" s="224"/>
      <c r="AN68" s="224"/>
      <c r="AO68" s="224"/>
      <c r="AP68" s="224"/>
      <c r="AQ68" s="224"/>
      <c r="AR68" s="225"/>
      <c r="AS68" s="226"/>
      <c r="AT68" s="225"/>
      <c r="AU68" s="225"/>
      <c r="AV68" s="225"/>
      <c r="AW68" s="225"/>
      <c r="AX68" s="225"/>
      <c r="AY68" s="226"/>
      <c r="AZ68" s="225"/>
      <c r="BA68" s="224"/>
      <c r="BB68" s="225"/>
      <c r="BC68" s="224"/>
      <c r="BD68" s="225"/>
      <c r="BE68" s="225"/>
      <c r="BF68" s="225"/>
      <c r="BG68" s="227"/>
      <c r="BH68" s="228"/>
      <c r="BI68" s="228"/>
      <c r="BJ68" s="228"/>
      <c r="BK68" s="228"/>
      <c r="BL68" s="228"/>
      <c r="BM68" s="228"/>
      <c r="BN68" s="228"/>
      <c r="BO68" s="228"/>
      <c r="BP68" s="228"/>
      <c r="BQ68" s="228"/>
      <c r="BR68" s="228"/>
      <c r="BS68" s="227"/>
      <c r="BT68" s="227"/>
      <c r="BU68" s="228"/>
      <c r="BV68" s="228"/>
      <c r="BW68" s="228"/>
      <c r="BX68" s="228"/>
      <c r="BY68" s="228"/>
      <c r="BZ68" s="228"/>
      <c r="CA68" s="228"/>
      <c r="CB68" s="228"/>
      <c r="CC68" s="227"/>
      <c r="CD68" s="227"/>
      <c r="CE68" s="228"/>
      <c r="CF68" s="228"/>
      <c r="CG68" s="228"/>
      <c r="CH68" s="228"/>
      <c r="CI68" s="228"/>
      <c r="CJ68" s="228"/>
      <c r="CK68" s="228"/>
      <c r="CL68" s="228"/>
      <c r="CM68" s="227"/>
      <c r="CN68" s="227"/>
      <c r="CO68" s="227"/>
      <c r="CP68" s="227"/>
      <c r="CQ68" s="228"/>
      <c r="CR68" s="228"/>
      <c r="CS68" s="228"/>
      <c r="CT68" s="228"/>
      <c r="CU68" s="228"/>
      <c r="CV68" s="228"/>
      <c r="CW68" s="228"/>
      <c r="CX68" s="228"/>
      <c r="CY68" s="227"/>
      <c r="CZ68" s="227"/>
      <c r="DA68" s="228"/>
      <c r="DB68" s="228"/>
      <c r="DC68" s="228"/>
      <c r="DD68" s="228"/>
      <c r="DE68" s="228"/>
      <c r="DF68" s="228"/>
      <c r="DG68" s="228"/>
      <c r="DH68" s="228"/>
      <c r="DI68" s="227"/>
      <c r="DJ68" s="227"/>
      <c r="DK68" s="228"/>
      <c r="DL68" s="220"/>
      <c r="DM68" s="220"/>
      <c r="DN68" s="220"/>
      <c r="DO68" s="220"/>
      <c r="DP68" s="220"/>
      <c r="DQ68" s="220"/>
      <c r="DR68" s="220"/>
      <c r="DS68" s="219"/>
      <c r="DT68" s="219"/>
      <c r="DU68" s="220"/>
      <c r="DV68" s="220"/>
      <c r="DW68" s="228"/>
      <c r="DX68" s="228"/>
      <c r="DY68" s="228"/>
      <c r="DZ68" s="228"/>
      <c r="EA68" s="228"/>
      <c r="EB68" s="228"/>
      <c r="EC68" s="227"/>
      <c r="ED68" s="227"/>
      <c r="EE68" s="220"/>
      <c r="EF68" s="220"/>
      <c r="EG68" s="228"/>
      <c r="EH68" s="228"/>
      <c r="EI68" s="228"/>
      <c r="EJ68" s="228"/>
      <c r="EK68" s="228"/>
      <c r="EL68" s="228"/>
      <c r="EM68" s="227"/>
      <c r="EN68" s="227"/>
      <c r="EO68" s="220"/>
      <c r="EP68" s="220"/>
      <c r="EQ68" s="228"/>
      <c r="ER68" s="228"/>
      <c r="ES68" s="228"/>
      <c r="ET68" s="228"/>
      <c r="EU68" s="228"/>
      <c r="EV68" s="228"/>
      <c r="EW68" s="227"/>
      <c r="EX68" s="227"/>
      <c r="EY68" s="220"/>
      <c r="EZ68" s="220"/>
      <c r="FA68" s="228"/>
      <c r="FB68" s="228"/>
      <c r="FC68" s="228"/>
      <c r="FD68" s="228"/>
      <c r="FE68" s="228"/>
      <c r="FF68" s="228"/>
      <c r="FG68" s="227"/>
      <c r="FH68" s="227"/>
    </row>
    <row r="69" spans="1:164" ht="16" x14ac:dyDescent="0.2">
      <c r="A69" s="105"/>
      <c r="B69" s="158"/>
      <c r="C69" s="158"/>
      <c r="D69" s="158"/>
      <c r="E69" s="158"/>
      <c r="F69" s="158"/>
      <c r="G69" s="158"/>
      <c r="H69" s="158"/>
      <c r="I69" s="158"/>
      <c r="J69" s="158"/>
      <c r="K69" s="158"/>
      <c r="L69" s="158"/>
      <c r="M69" s="158"/>
      <c r="N69" s="158"/>
      <c r="O69" s="158"/>
      <c r="P69" s="158"/>
      <c r="Q69" s="158"/>
      <c r="R69" s="158"/>
      <c r="S69" s="158"/>
      <c r="T69" s="158"/>
      <c r="U69" s="158"/>
      <c r="V69" s="158"/>
      <c r="W69" s="3"/>
      <c r="X69" s="106"/>
      <c r="Y69" s="3"/>
      <c r="Z69" s="106"/>
      <c r="AA69" s="106"/>
      <c r="AB69" s="106"/>
      <c r="AC69" s="106"/>
      <c r="AD69" s="106"/>
      <c r="AE69" s="3"/>
      <c r="AF69" s="106"/>
      <c r="AG69" s="3"/>
      <c r="AH69" s="106"/>
      <c r="AI69" s="3"/>
      <c r="AJ69" s="106"/>
      <c r="AK69" s="106"/>
      <c r="AL69" s="106"/>
      <c r="AM69" s="106"/>
      <c r="AN69" s="106"/>
      <c r="AO69" s="3"/>
      <c r="AP69" s="106"/>
      <c r="AQ69" s="3"/>
      <c r="AR69" s="106"/>
      <c r="AS69" s="3"/>
      <c r="AT69" s="106"/>
      <c r="AU69" s="3"/>
      <c r="AV69" s="106"/>
      <c r="AW69" s="3"/>
      <c r="AX69" s="106"/>
      <c r="AY69" s="3"/>
      <c r="AZ69" s="106"/>
      <c r="BA69" s="3"/>
      <c r="BB69" s="106"/>
      <c r="BC69" s="153"/>
      <c r="BD69" s="62"/>
      <c r="BE69" s="62"/>
      <c r="BF69" s="62"/>
      <c r="BG69" s="3"/>
      <c r="BH69" s="106"/>
      <c r="BI69" s="108"/>
      <c r="BJ69" s="108"/>
      <c r="BK69" s="108"/>
      <c r="BL69" s="108"/>
      <c r="BM69" s="108"/>
      <c r="BN69" s="108"/>
      <c r="BO69" s="108"/>
      <c r="BP69" s="108"/>
      <c r="BQ69" s="108"/>
      <c r="BR69" s="108"/>
      <c r="BS69" s="7"/>
      <c r="BT69" s="7"/>
      <c r="BU69" s="108"/>
      <c r="BV69" s="108"/>
      <c r="BW69" s="108"/>
      <c r="BX69" s="108"/>
      <c r="BY69" s="108"/>
      <c r="BZ69" s="108"/>
      <c r="CA69" s="108"/>
      <c r="CB69" s="108"/>
      <c r="CC69" s="7"/>
      <c r="CD69" s="7"/>
      <c r="CE69" s="108"/>
      <c r="CF69" s="108"/>
      <c r="CG69" s="108"/>
      <c r="CH69" s="108"/>
      <c r="CI69" s="108"/>
      <c r="CJ69" s="108"/>
      <c r="CK69" s="108"/>
      <c r="CL69" s="108"/>
      <c r="CM69" s="7"/>
      <c r="CN69" s="7"/>
      <c r="CO69" s="7"/>
      <c r="CP69" s="7"/>
      <c r="CQ69" s="108"/>
      <c r="CR69" s="108"/>
      <c r="CS69" s="108"/>
      <c r="CT69" s="108"/>
      <c r="CU69" s="108"/>
      <c r="CV69" s="108"/>
      <c r="CW69" s="108"/>
      <c r="CX69" s="108"/>
      <c r="CY69" s="7"/>
      <c r="CZ69" s="7"/>
      <c r="DA69" s="108"/>
      <c r="DB69" s="108"/>
      <c r="DC69" s="108"/>
      <c r="DD69" s="108"/>
      <c r="DE69" s="108"/>
      <c r="DF69" s="108"/>
      <c r="DG69" s="108"/>
      <c r="DH69" s="108"/>
      <c r="DI69" s="7"/>
      <c r="DJ69" s="7"/>
      <c r="DK69" s="108"/>
      <c r="DL69" s="108"/>
      <c r="DM69" s="108"/>
      <c r="DN69" s="108"/>
      <c r="DO69" s="108"/>
      <c r="DP69" s="108"/>
      <c r="DQ69" s="108"/>
      <c r="DR69" s="108"/>
      <c r="DS69" s="7"/>
      <c r="DT69" s="7"/>
      <c r="DU69" s="108"/>
      <c r="DV69" s="108"/>
      <c r="DW69" s="108"/>
      <c r="DX69" s="108"/>
      <c r="DY69" s="108"/>
      <c r="DZ69" s="108"/>
      <c r="EA69" s="108"/>
      <c r="EB69" s="108"/>
      <c r="EC69" s="7"/>
      <c r="ED69" s="7"/>
      <c r="EE69" s="108"/>
      <c r="EF69" s="108"/>
      <c r="EG69" s="108"/>
      <c r="EH69" s="108"/>
      <c r="EI69" s="108"/>
      <c r="EJ69" s="108"/>
      <c r="EK69" s="108"/>
      <c r="EL69" s="108"/>
      <c r="EM69" s="7"/>
      <c r="EN69" s="7"/>
      <c r="EO69" s="108"/>
      <c r="EP69" s="108"/>
      <c r="EQ69" s="108"/>
      <c r="ER69" s="108"/>
      <c r="ES69" s="108"/>
      <c r="ET69" s="108"/>
      <c r="EU69" s="108"/>
      <c r="EV69" s="108"/>
      <c r="EW69" s="7"/>
      <c r="EX69" s="7"/>
      <c r="EY69" s="108"/>
      <c r="EZ69" s="108"/>
      <c r="FA69" s="108"/>
      <c r="FB69" s="108"/>
      <c r="FC69" s="108"/>
      <c r="FD69" s="108"/>
      <c r="FE69" s="108"/>
      <c r="FF69" s="108"/>
      <c r="FG69" s="7"/>
      <c r="FH69" s="7"/>
    </row>
    <row r="70" spans="1:164" ht="19.5" x14ac:dyDescent="0.2">
      <c r="A70" s="1" t="s">
        <v>5</v>
      </c>
      <c r="B70" s="10"/>
      <c r="C70" s="10"/>
      <c r="D70" s="10"/>
      <c r="E70" s="10"/>
      <c r="F70" s="10"/>
      <c r="G70" s="10"/>
      <c r="H70" s="10"/>
      <c r="I70" s="10"/>
      <c r="J70" s="10"/>
      <c r="K70" s="10"/>
      <c r="L70" s="10"/>
      <c r="M70" s="10"/>
      <c r="N70" s="10"/>
      <c r="O70" s="10"/>
      <c r="P70" s="10"/>
      <c r="Q70" s="10"/>
      <c r="R70" s="10"/>
      <c r="S70" s="10"/>
      <c r="T70" s="10"/>
      <c r="U70" s="10"/>
      <c r="V70" s="10"/>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108"/>
      <c r="BI70" s="108"/>
      <c r="BJ70" s="108"/>
      <c r="BK70" s="108"/>
      <c r="BL70" s="108"/>
      <c r="BM70" s="108"/>
      <c r="BN70" s="108"/>
      <c r="BO70" s="108"/>
      <c r="BP70" s="108"/>
      <c r="BQ70" s="108"/>
      <c r="BR70" s="108"/>
      <c r="BS70" s="7"/>
      <c r="BT70" s="7"/>
      <c r="BU70" s="108"/>
      <c r="BV70" s="108"/>
      <c r="BW70" s="108"/>
      <c r="BX70" s="108"/>
      <c r="BY70" s="108"/>
      <c r="BZ70" s="108"/>
      <c r="CA70" s="108"/>
      <c r="CB70" s="108"/>
      <c r="CC70" s="7"/>
      <c r="CD70" s="7"/>
      <c r="CE70" s="108"/>
      <c r="CF70" s="108"/>
      <c r="CG70" s="108"/>
      <c r="CH70" s="108"/>
      <c r="CI70" s="108"/>
      <c r="CJ70" s="108"/>
      <c r="CK70" s="108"/>
      <c r="CL70" s="108"/>
      <c r="CM70" s="7"/>
      <c r="CN70" s="7"/>
      <c r="CO70" s="7"/>
      <c r="CP70" s="7"/>
      <c r="CQ70" s="108"/>
      <c r="CR70" s="108"/>
      <c r="CS70" s="108"/>
      <c r="CT70" s="108"/>
      <c r="CU70" s="108"/>
      <c r="CV70" s="108"/>
      <c r="CW70" s="108"/>
      <c r="CX70" s="108"/>
      <c r="CY70" s="7"/>
      <c r="CZ70" s="7"/>
      <c r="DA70" s="108"/>
      <c r="DB70" s="108"/>
      <c r="DC70" s="108"/>
      <c r="DD70" s="108"/>
      <c r="DE70" s="108"/>
      <c r="DF70" s="108"/>
      <c r="DG70" s="108"/>
      <c r="DH70" s="108"/>
      <c r="DI70" s="7"/>
      <c r="DJ70" s="9"/>
      <c r="DK70" s="108"/>
      <c r="DL70" s="108"/>
      <c r="DM70" s="108"/>
      <c r="DN70" s="108"/>
      <c r="DO70" s="108"/>
      <c r="DP70" s="108"/>
      <c r="DQ70" s="108"/>
      <c r="DR70" s="108"/>
      <c r="DS70" s="7"/>
      <c r="DT70" s="9"/>
      <c r="DU70" s="108"/>
      <c r="DV70" s="108"/>
      <c r="DW70" s="108"/>
      <c r="DX70" s="108"/>
      <c r="DY70" s="108"/>
      <c r="DZ70" s="108"/>
      <c r="EA70" s="108"/>
      <c r="EB70" s="108"/>
      <c r="EC70" s="7"/>
      <c r="ED70" s="9"/>
      <c r="EE70" s="108"/>
      <c r="EF70" s="108"/>
      <c r="EG70" s="108"/>
      <c r="EH70" s="108"/>
      <c r="EI70" s="108"/>
      <c r="EJ70" s="108"/>
      <c r="EK70" s="108"/>
      <c r="EL70" s="108"/>
      <c r="EM70" s="7"/>
      <c r="EN70" s="9"/>
      <c r="EO70" s="108"/>
      <c r="EP70" s="108"/>
      <c r="EQ70" s="108"/>
      <c r="ER70" s="108"/>
      <c r="ES70" s="108"/>
      <c r="ET70" s="108"/>
      <c r="EU70" s="108"/>
      <c r="EV70" s="108"/>
      <c r="EW70" s="7"/>
      <c r="EX70" s="9"/>
      <c r="EY70" s="108"/>
      <c r="EZ70" s="108"/>
      <c r="FA70" s="108"/>
      <c r="FB70" s="108"/>
      <c r="FC70" s="108"/>
      <c r="FD70" s="108"/>
      <c r="FE70" s="108"/>
      <c r="FF70" s="108"/>
      <c r="FG70" s="7"/>
      <c r="FH70" s="9" t="s">
        <v>22</v>
      </c>
    </row>
    <row r="71" spans="1:164" ht="20" thickBot="1" x14ac:dyDescent="0.25">
      <c r="A71" s="2" t="s">
        <v>17</v>
      </c>
      <c r="B71" s="10"/>
      <c r="C71" s="10"/>
      <c r="D71" s="10"/>
      <c r="E71" s="10"/>
      <c r="F71" s="10"/>
      <c r="G71" s="10"/>
      <c r="H71" s="10"/>
      <c r="I71" s="10"/>
      <c r="J71" s="10"/>
      <c r="K71" s="10"/>
      <c r="L71" s="10"/>
      <c r="M71" s="10"/>
      <c r="N71" s="10"/>
      <c r="O71" s="10"/>
      <c r="P71" s="10"/>
      <c r="Q71" s="10"/>
      <c r="R71" s="10"/>
      <c r="S71" s="10"/>
      <c r="T71" s="10"/>
      <c r="U71" s="10"/>
      <c r="V71" s="10"/>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c r="BG71" s="7"/>
      <c r="BH71" s="7"/>
      <c r="BI71" s="108"/>
      <c r="BJ71" s="7"/>
      <c r="BK71" s="7"/>
      <c r="BL71" s="7"/>
      <c r="BM71" s="7"/>
      <c r="BN71" s="7"/>
      <c r="BO71" s="7"/>
      <c r="BP71" s="7"/>
      <c r="BQ71" s="7"/>
      <c r="BR71" s="7"/>
      <c r="BS71" s="7"/>
      <c r="BT71" s="9"/>
      <c r="BU71" s="7"/>
      <c r="BV71" s="7"/>
      <c r="BW71" s="7"/>
      <c r="BX71" s="7"/>
      <c r="BY71" s="7"/>
      <c r="BZ71" s="7"/>
      <c r="CA71" s="7"/>
      <c r="CB71" s="7"/>
      <c r="CC71" s="7"/>
      <c r="CD71" s="9"/>
      <c r="CE71" s="7"/>
      <c r="CF71" s="7"/>
      <c r="CG71" s="7"/>
      <c r="CH71" s="7"/>
      <c r="CI71" s="7"/>
      <c r="CJ71" s="7"/>
      <c r="CK71" s="7"/>
      <c r="CL71" s="7"/>
      <c r="CM71" s="7"/>
      <c r="CN71" s="9"/>
      <c r="CO71" s="7"/>
      <c r="CP71" s="9"/>
      <c r="CQ71" s="7"/>
      <c r="CR71" s="7"/>
      <c r="CS71" s="7"/>
      <c r="CT71" s="7"/>
      <c r="CU71" s="7"/>
      <c r="CV71" s="7"/>
      <c r="CW71" s="7"/>
      <c r="CX71" s="7"/>
      <c r="CY71" s="7"/>
      <c r="CZ71" s="9"/>
      <c r="DA71" s="7"/>
      <c r="DB71" s="7"/>
      <c r="DC71" s="7"/>
      <c r="DD71" s="7"/>
      <c r="DE71" s="7"/>
      <c r="DF71" s="7"/>
      <c r="DG71" s="7"/>
      <c r="DH71" s="7"/>
      <c r="DI71" s="7"/>
      <c r="DJ71" s="11"/>
      <c r="DK71" s="7"/>
      <c r="DL71" s="7"/>
      <c r="DM71" s="7"/>
      <c r="DN71" s="7"/>
      <c r="DO71" s="7"/>
      <c r="DP71" s="7"/>
      <c r="DQ71" s="7"/>
      <c r="DR71" s="7"/>
      <c r="DS71" s="7"/>
      <c r="DT71" s="11"/>
      <c r="DU71" s="7"/>
      <c r="DV71" s="7"/>
      <c r="DW71" s="7"/>
      <c r="DX71" s="7"/>
      <c r="DY71" s="7"/>
      <c r="DZ71" s="7"/>
      <c r="EA71" s="7"/>
      <c r="EB71" s="7"/>
      <c r="EC71" s="7"/>
      <c r="ED71" s="11"/>
      <c r="EE71" s="7"/>
      <c r="EF71" s="7"/>
      <c r="EG71" s="7"/>
      <c r="EH71" s="7"/>
      <c r="EI71" s="7"/>
      <c r="EJ71" s="7"/>
      <c r="EK71" s="7"/>
      <c r="EL71" s="7"/>
      <c r="EM71" s="7"/>
      <c r="EN71" s="11"/>
      <c r="EO71" s="7"/>
      <c r="EP71" s="7"/>
      <c r="EQ71" s="7"/>
      <c r="ER71" s="7"/>
      <c r="ES71" s="7"/>
      <c r="ET71" s="7"/>
      <c r="EU71" s="7"/>
      <c r="EV71" s="7"/>
      <c r="EW71" s="7"/>
      <c r="EX71" s="11"/>
      <c r="EY71" s="7"/>
      <c r="EZ71" s="7"/>
      <c r="FA71" s="7"/>
      <c r="FB71" s="7"/>
      <c r="FC71" s="7"/>
      <c r="FD71" s="7"/>
      <c r="FE71" s="7"/>
      <c r="FF71" s="7"/>
      <c r="FG71" s="7"/>
      <c r="FH71" s="11" t="s">
        <v>30</v>
      </c>
    </row>
    <row r="72" spans="1:164" ht="16.5" thickBot="1" x14ac:dyDescent="0.25">
      <c r="A72" s="10"/>
      <c r="B72" s="10"/>
      <c r="C72" s="427" t="s">
        <v>95</v>
      </c>
      <c r="D72" s="428"/>
      <c r="E72" s="428"/>
      <c r="F72" s="428"/>
      <c r="G72" s="428"/>
      <c r="H72" s="428"/>
      <c r="I72" s="428"/>
      <c r="J72" s="428"/>
      <c r="K72" s="428"/>
      <c r="L72" s="428"/>
      <c r="M72" s="428"/>
      <c r="N72" s="428"/>
      <c r="O72" s="428"/>
      <c r="P72" s="428"/>
      <c r="Q72" s="428"/>
      <c r="R72" s="428"/>
      <c r="S72" s="428"/>
      <c r="T72" s="428"/>
      <c r="U72" s="428"/>
      <c r="V72" s="428"/>
      <c r="W72" s="428"/>
      <c r="X72" s="428"/>
      <c r="Y72" s="428"/>
      <c r="Z72" s="428"/>
      <c r="AA72" s="428"/>
      <c r="AB72" s="428"/>
      <c r="AC72" s="428"/>
      <c r="AD72" s="428"/>
      <c r="AE72" s="428"/>
      <c r="AF72" s="428"/>
      <c r="AG72" s="428"/>
      <c r="AH72" s="428"/>
      <c r="AI72" s="428"/>
      <c r="AJ72" s="428"/>
      <c r="AK72" s="428"/>
      <c r="AL72" s="428"/>
      <c r="AM72" s="428"/>
      <c r="AN72" s="428"/>
      <c r="AO72" s="428"/>
      <c r="AP72" s="428"/>
      <c r="AQ72" s="428"/>
      <c r="AR72" s="428"/>
      <c r="AS72" s="428"/>
      <c r="AT72" s="428"/>
      <c r="AU72" s="428"/>
      <c r="AV72" s="428"/>
      <c r="AW72" s="428"/>
      <c r="AX72" s="428"/>
      <c r="AY72" s="428"/>
      <c r="AZ72" s="428"/>
      <c r="BA72" s="428"/>
      <c r="BB72" s="428"/>
      <c r="BC72" s="428"/>
      <c r="BD72" s="428"/>
      <c r="BE72" s="428"/>
      <c r="BF72" s="428"/>
      <c r="BG72" s="428"/>
      <c r="BH72" s="428"/>
      <c r="BI72" s="428"/>
      <c r="BJ72" s="428"/>
      <c r="BK72" s="428"/>
      <c r="BL72" s="428"/>
      <c r="BM72" s="428"/>
      <c r="BN72" s="428"/>
      <c r="BO72" s="428"/>
      <c r="BP72" s="428"/>
      <c r="BQ72" s="428"/>
      <c r="BR72" s="428"/>
      <c r="BS72" s="428"/>
      <c r="BT72" s="428"/>
      <c r="BU72" s="428"/>
      <c r="BV72" s="428"/>
      <c r="BW72" s="428"/>
      <c r="BX72" s="428"/>
      <c r="BY72" s="428"/>
      <c r="BZ72" s="428"/>
      <c r="CA72" s="428"/>
      <c r="CB72" s="428"/>
      <c r="CC72" s="428"/>
      <c r="CD72" s="428"/>
      <c r="CE72" s="428"/>
      <c r="CF72" s="428"/>
      <c r="CG72" s="428"/>
      <c r="CH72" s="428"/>
      <c r="CI72" s="428"/>
      <c r="CJ72" s="428"/>
      <c r="CK72" s="428"/>
      <c r="CL72" s="428"/>
      <c r="CM72" s="428"/>
      <c r="CN72" s="429"/>
      <c r="CO72" s="337" t="s">
        <v>94</v>
      </c>
      <c r="CP72" s="338"/>
      <c r="CQ72" s="338"/>
      <c r="CR72" s="338"/>
      <c r="CS72" s="338"/>
      <c r="CT72" s="338"/>
      <c r="CU72" s="338"/>
      <c r="CV72" s="338"/>
      <c r="CW72" s="338"/>
      <c r="CX72" s="338"/>
      <c r="CY72" s="338"/>
      <c r="CZ72" s="338"/>
      <c r="DA72" s="338"/>
      <c r="DB72" s="338"/>
      <c r="DC72" s="338"/>
      <c r="DD72" s="338"/>
      <c r="DE72" s="338"/>
      <c r="DF72" s="338"/>
      <c r="DG72" s="338"/>
      <c r="DH72" s="338"/>
      <c r="DI72" s="338"/>
      <c r="DJ72" s="338"/>
      <c r="DK72" s="338"/>
      <c r="DL72" s="338"/>
      <c r="DM72" s="338"/>
      <c r="DN72" s="338"/>
      <c r="DO72" s="338"/>
      <c r="DP72" s="338"/>
      <c r="DQ72" s="338"/>
      <c r="DR72" s="338"/>
      <c r="DS72" s="338"/>
      <c r="DT72" s="338"/>
      <c r="DU72" s="338"/>
      <c r="DV72" s="338"/>
      <c r="DW72" s="338"/>
      <c r="DX72" s="338"/>
      <c r="DY72" s="338"/>
      <c r="DZ72" s="338"/>
      <c r="EA72" s="338"/>
      <c r="EB72" s="338"/>
      <c r="EC72" s="338"/>
      <c r="ED72" s="338"/>
      <c r="EE72" s="338"/>
      <c r="EF72" s="338"/>
      <c r="EG72" s="338"/>
      <c r="EH72" s="338"/>
      <c r="EI72" s="338"/>
      <c r="EJ72" s="338"/>
      <c r="EK72" s="338"/>
      <c r="EL72" s="338"/>
      <c r="EM72" s="338"/>
      <c r="EN72" s="338"/>
      <c r="EO72" s="338"/>
      <c r="EP72" s="338"/>
      <c r="EQ72" s="338"/>
      <c r="ER72" s="338"/>
      <c r="ES72" s="338"/>
      <c r="ET72" s="338"/>
      <c r="EU72" s="338"/>
      <c r="EV72" s="338"/>
      <c r="EW72" s="338"/>
      <c r="EX72" s="338"/>
    </row>
    <row r="73" spans="1:164" ht="32.25" customHeight="1" x14ac:dyDescent="0.2">
      <c r="A73" s="536" t="s">
        <v>45</v>
      </c>
      <c r="B73" s="537"/>
      <c r="C73" s="493" t="s">
        <v>46</v>
      </c>
      <c r="D73" s="494"/>
      <c r="E73" s="494"/>
      <c r="F73" s="494"/>
      <c r="G73" s="494"/>
      <c r="H73" s="494"/>
      <c r="I73" s="494"/>
      <c r="J73" s="494"/>
      <c r="K73" s="494"/>
      <c r="L73" s="495"/>
      <c r="M73" s="493" t="s">
        <v>47</v>
      </c>
      <c r="N73" s="494"/>
      <c r="O73" s="494"/>
      <c r="P73" s="494"/>
      <c r="Q73" s="494"/>
      <c r="R73" s="494"/>
      <c r="S73" s="494"/>
      <c r="T73" s="494"/>
      <c r="U73" s="494"/>
      <c r="V73" s="495"/>
      <c r="W73" s="303" t="s">
        <v>48</v>
      </c>
      <c r="X73" s="494"/>
      <c r="Y73" s="494"/>
      <c r="Z73" s="494"/>
      <c r="AA73" s="494"/>
      <c r="AB73" s="494"/>
      <c r="AC73" s="494"/>
      <c r="AD73" s="494"/>
      <c r="AE73" s="494"/>
      <c r="AF73" s="494"/>
      <c r="AG73" s="493" t="s">
        <v>49</v>
      </c>
      <c r="AH73" s="494"/>
      <c r="AI73" s="494"/>
      <c r="AJ73" s="494"/>
      <c r="AK73" s="494"/>
      <c r="AL73" s="494"/>
      <c r="AM73" s="494"/>
      <c r="AN73" s="494"/>
      <c r="AO73" s="494"/>
      <c r="AP73" s="495"/>
      <c r="AQ73" s="303" t="s">
        <v>50</v>
      </c>
      <c r="AR73" s="303"/>
      <c r="AS73" s="303"/>
      <c r="AT73" s="303"/>
      <c r="AU73" s="303"/>
      <c r="AV73" s="303"/>
      <c r="AW73" s="303"/>
      <c r="AX73" s="303"/>
      <c r="AY73" s="303"/>
      <c r="AZ73" s="303"/>
      <c r="BA73" s="493" t="s">
        <v>51</v>
      </c>
      <c r="BB73" s="303"/>
      <c r="BC73" s="303"/>
      <c r="BD73" s="303"/>
      <c r="BE73" s="303"/>
      <c r="BF73" s="303"/>
      <c r="BG73" s="303"/>
      <c r="BH73" s="303"/>
      <c r="BI73" s="303"/>
      <c r="BJ73" s="496"/>
      <c r="BK73" s="493" t="s">
        <v>52</v>
      </c>
      <c r="BL73" s="303"/>
      <c r="BM73" s="303"/>
      <c r="BN73" s="303"/>
      <c r="BO73" s="303"/>
      <c r="BP73" s="303"/>
      <c r="BQ73" s="303"/>
      <c r="BR73" s="303"/>
      <c r="BS73" s="303"/>
      <c r="BT73" s="496"/>
      <c r="BU73" s="303" t="s">
        <v>53</v>
      </c>
      <c r="BV73" s="303"/>
      <c r="BW73" s="303"/>
      <c r="BX73" s="303"/>
      <c r="BY73" s="303"/>
      <c r="BZ73" s="303"/>
      <c r="CA73" s="303"/>
      <c r="CB73" s="303"/>
      <c r="CC73" s="303"/>
      <c r="CD73" s="304"/>
      <c r="CE73" s="303" t="s">
        <v>83</v>
      </c>
      <c r="CF73" s="303"/>
      <c r="CG73" s="303"/>
      <c r="CH73" s="303"/>
      <c r="CI73" s="303"/>
      <c r="CJ73" s="303"/>
      <c r="CK73" s="303"/>
      <c r="CL73" s="303"/>
      <c r="CM73" s="303"/>
      <c r="CN73" s="304"/>
      <c r="CO73" s="184" t="s">
        <v>81</v>
      </c>
      <c r="CP73" s="185"/>
      <c r="CQ73" s="303" t="s">
        <v>86</v>
      </c>
      <c r="CR73" s="303"/>
      <c r="CS73" s="303"/>
      <c r="CT73" s="303"/>
      <c r="CU73" s="303"/>
      <c r="CV73" s="303"/>
      <c r="CW73" s="303"/>
      <c r="CX73" s="303"/>
      <c r="CY73" s="303"/>
      <c r="CZ73" s="304"/>
      <c r="DA73" s="303" t="s">
        <v>87</v>
      </c>
      <c r="DB73" s="303"/>
      <c r="DC73" s="303"/>
      <c r="DD73" s="303"/>
      <c r="DE73" s="303"/>
      <c r="DF73" s="303"/>
      <c r="DG73" s="303"/>
      <c r="DH73" s="303"/>
      <c r="DI73" s="303"/>
      <c r="DJ73" s="304"/>
      <c r="DK73" s="303" t="s">
        <v>104</v>
      </c>
      <c r="DL73" s="303"/>
      <c r="DM73" s="303"/>
      <c r="DN73" s="303"/>
      <c r="DO73" s="303"/>
      <c r="DP73" s="303"/>
      <c r="DQ73" s="303"/>
      <c r="DR73" s="303"/>
      <c r="DS73" s="303"/>
      <c r="DT73" s="304"/>
      <c r="DU73" s="400" t="s">
        <v>112</v>
      </c>
      <c r="DV73" s="303"/>
      <c r="DW73" s="303"/>
      <c r="DX73" s="303"/>
      <c r="DY73" s="303"/>
      <c r="DZ73" s="303"/>
      <c r="EA73" s="303"/>
      <c r="EB73" s="303"/>
      <c r="EC73" s="303"/>
      <c r="ED73" s="304"/>
      <c r="EE73" s="294"/>
      <c r="EF73" s="295"/>
      <c r="EG73" s="295"/>
      <c r="EH73" s="295"/>
      <c r="EI73" s="295"/>
      <c r="EJ73" s="295"/>
      <c r="EK73" s="295"/>
      <c r="EL73" s="295"/>
      <c r="EM73" s="295"/>
      <c r="EN73" s="296"/>
      <c r="EO73" s="303" t="s">
        <v>126</v>
      </c>
      <c r="EP73" s="303"/>
      <c r="EQ73" s="303"/>
      <c r="ER73" s="303"/>
      <c r="ES73" s="303"/>
      <c r="ET73" s="303"/>
      <c r="EU73" s="303"/>
      <c r="EV73" s="303"/>
      <c r="EW73" s="303"/>
      <c r="EX73" s="304"/>
      <c r="EY73" s="303" t="s">
        <v>136</v>
      </c>
      <c r="EZ73" s="303"/>
      <c r="FA73" s="303"/>
      <c r="FB73" s="303"/>
      <c r="FC73" s="303"/>
      <c r="FD73" s="303"/>
      <c r="FE73" s="303"/>
      <c r="FF73" s="303"/>
      <c r="FG73" s="303"/>
      <c r="FH73" s="304"/>
    </row>
    <row r="74" spans="1:164" ht="15" customHeight="1" x14ac:dyDescent="0.2">
      <c r="A74" s="538"/>
      <c r="B74" s="497"/>
      <c r="C74" s="317" t="s">
        <v>31</v>
      </c>
      <c r="D74" s="379"/>
      <c r="E74" s="488" t="s">
        <v>35</v>
      </c>
      <c r="F74" s="488"/>
      <c r="G74" s="488" t="s">
        <v>33</v>
      </c>
      <c r="H74" s="488"/>
      <c r="I74" s="526" t="s">
        <v>34</v>
      </c>
      <c r="J74" s="311"/>
      <c r="K74" s="539" t="s">
        <v>54</v>
      </c>
      <c r="L74" s="544"/>
      <c r="M74" s="311" t="s">
        <v>31</v>
      </c>
      <c r="N74" s="379"/>
      <c r="O74" s="488" t="s">
        <v>35</v>
      </c>
      <c r="P74" s="488"/>
      <c r="Q74" s="488" t="s">
        <v>33</v>
      </c>
      <c r="R74" s="488"/>
      <c r="S74" s="526" t="s">
        <v>34</v>
      </c>
      <c r="T74" s="311"/>
      <c r="U74" s="539" t="s">
        <v>55</v>
      </c>
      <c r="V74" s="544"/>
      <c r="W74" s="311" t="s">
        <v>31</v>
      </c>
      <c r="X74" s="379"/>
      <c r="Y74" s="488" t="s">
        <v>35</v>
      </c>
      <c r="Z74" s="488"/>
      <c r="AA74" s="488" t="s">
        <v>33</v>
      </c>
      <c r="AB74" s="488"/>
      <c r="AC74" s="526" t="s">
        <v>34</v>
      </c>
      <c r="AD74" s="311"/>
      <c r="AE74" s="539" t="s">
        <v>56</v>
      </c>
      <c r="AF74" s="540"/>
      <c r="AG74" s="317" t="s">
        <v>31</v>
      </c>
      <c r="AH74" s="311"/>
      <c r="AI74" s="488" t="s">
        <v>35</v>
      </c>
      <c r="AJ74" s="488"/>
      <c r="AK74" s="488" t="s">
        <v>33</v>
      </c>
      <c r="AL74" s="488"/>
      <c r="AM74" s="311" t="s">
        <v>34</v>
      </c>
      <c r="AN74" s="534"/>
      <c r="AO74" s="540" t="s">
        <v>57</v>
      </c>
      <c r="AP74" s="544"/>
      <c r="AQ74" s="311" t="s">
        <v>31</v>
      </c>
      <c r="AR74" s="311"/>
      <c r="AS74" s="488" t="s">
        <v>35</v>
      </c>
      <c r="AT74" s="488"/>
      <c r="AU74" s="488" t="s">
        <v>33</v>
      </c>
      <c r="AV74" s="488"/>
      <c r="AW74" s="311" t="s">
        <v>34</v>
      </c>
      <c r="AX74" s="311"/>
      <c r="AY74" s="317" t="s">
        <v>58</v>
      </c>
      <c r="AZ74" s="540"/>
      <c r="BA74" s="317" t="s">
        <v>31</v>
      </c>
      <c r="BB74" s="311"/>
      <c r="BC74" s="488" t="s">
        <v>35</v>
      </c>
      <c r="BD74" s="488"/>
      <c r="BE74" s="488" t="s">
        <v>33</v>
      </c>
      <c r="BF74" s="488"/>
      <c r="BG74" s="534" t="s">
        <v>34</v>
      </c>
      <c r="BH74" s="366"/>
      <c r="BI74" s="534" t="s">
        <v>59</v>
      </c>
      <c r="BJ74" s="366"/>
      <c r="BK74" s="358" t="s">
        <v>39</v>
      </c>
      <c r="BL74" s="305"/>
      <c r="BM74" s="307" t="s">
        <v>35</v>
      </c>
      <c r="BN74" s="305"/>
      <c r="BO74" s="307" t="s">
        <v>33</v>
      </c>
      <c r="BP74" s="383"/>
      <c r="BQ74" s="307" t="s">
        <v>34</v>
      </c>
      <c r="BR74" s="305"/>
      <c r="BS74" s="366" t="s">
        <v>60</v>
      </c>
      <c r="BT74" s="366"/>
      <c r="BU74" s="305" t="s">
        <v>39</v>
      </c>
      <c r="BV74" s="305"/>
      <c r="BW74" s="307" t="s">
        <v>35</v>
      </c>
      <c r="BX74" s="305"/>
      <c r="BY74" s="307" t="s">
        <v>33</v>
      </c>
      <c r="BZ74" s="383"/>
      <c r="CA74" s="307" t="s">
        <v>34</v>
      </c>
      <c r="CB74" s="305"/>
      <c r="CC74" s="366" t="s">
        <v>61</v>
      </c>
      <c r="CD74" s="367"/>
      <c r="CE74" s="305" t="s">
        <v>39</v>
      </c>
      <c r="CF74" s="305"/>
      <c r="CG74" s="307" t="s">
        <v>35</v>
      </c>
      <c r="CH74" s="305"/>
      <c r="CI74" s="307" t="s">
        <v>33</v>
      </c>
      <c r="CJ74" s="383"/>
      <c r="CK74" s="307" t="s">
        <v>34</v>
      </c>
      <c r="CL74" s="305"/>
      <c r="CM74" s="366" t="s">
        <v>80</v>
      </c>
      <c r="CN74" s="367"/>
      <c r="CO74" s="366" t="s">
        <v>80</v>
      </c>
      <c r="CP74" s="367"/>
      <c r="CQ74" s="305" t="s">
        <v>39</v>
      </c>
      <c r="CR74" s="305"/>
      <c r="CS74" s="307" t="s">
        <v>32</v>
      </c>
      <c r="CT74" s="305"/>
      <c r="CU74" s="307" t="s">
        <v>33</v>
      </c>
      <c r="CV74" s="383"/>
      <c r="CW74" s="307" t="s">
        <v>34</v>
      </c>
      <c r="CX74" s="305"/>
      <c r="CY74" s="317" t="s">
        <v>89</v>
      </c>
      <c r="CZ74" s="610"/>
      <c r="DA74" s="305" t="s">
        <v>39</v>
      </c>
      <c r="DB74" s="305"/>
      <c r="DC74" s="307" t="s">
        <v>32</v>
      </c>
      <c r="DD74" s="305"/>
      <c r="DE74" s="307" t="s">
        <v>33</v>
      </c>
      <c r="DF74" s="383"/>
      <c r="DG74" s="307" t="s">
        <v>34</v>
      </c>
      <c r="DH74" s="305"/>
      <c r="DI74" s="366" t="s">
        <v>93</v>
      </c>
      <c r="DJ74" s="367"/>
      <c r="DK74" s="313" t="s">
        <v>39</v>
      </c>
      <c r="DL74" s="379"/>
      <c r="DM74" s="305" t="s">
        <v>32</v>
      </c>
      <c r="DN74" s="305"/>
      <c r="DO74" s="307" t="s">
        <v>33</v>
      </c>
      <c r="DP74" s="383"/>
      <c r="DQ74" s="307" t="s">
        <v>34</v>
      </c>
      <c r="DR74" s="305"/>
      <c r="DS74" s="366" t="s">
        <v>111</v>
      </c>
      <c r="DT74" s="367"/>
      <c r="DU74" s="313" t="s">
        <v>39</v>
      </c>
      <c r="DV74" s="379"/>
      <c r="DW74" s="305" t="s">
        <v>32</v>
      </c>
      <c r="DX74" s="305"/>
      <c r="DY74" s="307" t="s">
        <v>33</v>
      </c>
      <c r="DZ74" s="383"/>
      <c r="EA74" s="307" t="s">
        <v>34</v>
      </c>
      <c r="EB74" s="305"/>
      <c r="EC74" s="366" t="s">
        <v>113</v>
      </c>
      <c r="ED74" s="367"/>
      <c r="EE74" s="297"/>
      <c r="EF74" s="298"/>
      <c r="EG74" s="298"/>
      <c r="EH74" s="298"/>
      <c r="EI74" s="298"/>
      <c r="EJ74" s="298"/>
      <c r="EK74" s="298"/>
      <c r="EL74" s="298"/>
      <c r="EM74" s="298"/>
      <c r="EN74" s="299"/>
      <c r="EO74" s="313" t="s">
        <v>39</v>
      </c>
      <c r="EP74" s="379"/>
      <c r="EQ74" s="382" t="s">
        <v>32</v>
      </c>
      <c r="ER74" s="382"/>
      <c r="ES74" s="307" t="s">
        <v>33</v>
      </c>
      <c r="ET74" s="383"/>
      <c r="EU74" s="307" t="s">
        <v>34</v>
      </c>
      <c r="EV74" s="305"/>
      <c r="EW74" s="366" t="s">
        <v>127</v>
      </c>
      <c r="EX74" s="367"/>
      <c r="EY74" s="313" t="s">
        <v>39</v>
      </c>
      <c r="EZ74" s="379"/>
      <c r="FA74" s="382" t="s">
        <v>32</v>
      </c>
      <c r="FB74" s="382"/>
      <c r="FC74" s="307" t="s">
        <v>33</v>
      </c>
      <c r="FD74" s="383"/>
      <c r="FE74" s="307" t="s">
        <v>34</v>
      </c>
      <c r="FF74" s="305"/>
      <c r="FG74" s="366" t="s">
        <v>137</v>
      </c>
      <c r="FH74" s="367"/>
    </row>
    <row r="75" spans="1:164" ht="15.75" customHeight="1" thickBot="1" x14ac:dyDescent="0.25">
      <c r="A75" s="401"/>
      <c r="B75" s="498"/>
      <c r="C75" s="527"/>
      <c r="D75" s="312"/>
      <c r="E75" s="529"/>
      <c r="F75" s="529"/>
      <c r="G75" s="529"/>
      <c r="H75" s="529"/>
      <c r="I75" s="543"/>
      <c r="J75" s="528"/>
      <c r="K75" s="541"/>
      <c r="L75" s="504"/>
      <c r="M75" s="528"/>
      <c r="N75" s="312"/>
      <c r="O75" s="529"/>
      <c r="P75" s="529"/>
      <c r="Q75" s="529"/>
      <c r="R75" s="529"/>
      <c r="S75" s="543"/>
      <c r="T75" s="528"/>
      <c r="U75" s="541"/>
      <c r="V75" s="504"/>
      <c r="W75" s="528"/>
      <c r="X75" s="312"/>
      <c r="Y75" s="529"/>
      <c r="Z75" s="529"/>
      <c r="AA75" s="529"/>
      <c r="AB75" s="529"/>
      <c r="AC75" s="543"/>
      <c r="AD75" s="528"/>
      <c r="AE75" s="541"/>
      <c r="AF75" s="542"/>
      <c r="AG75" s="527"/>
      <c r="AH75" s="528"/>
      <c r="AI75" s="529"/>
      <c r="AJ75" s="529"/>
      <c r="AK75" s="529"/>
      <c r="AL75" s="529"/>
      <c r="AM75" s="528"/>
      <c r="AN75" s="535"/>
      <c r="AO75" s="542"/>
      <c r="AP75" s="504"/>
      <c r="AQ75" s="528"/>
      <c r="AR75" s="528"/>
      <c r="AS75" s="529"/>
      <c r="AT75" s="529"/>
      <c r="AU75" s="529"/>
      <c r="AV75" s="529"/>
      <c r="AW75" s="528"/>
      <c r="AX75" s="528"/>
      <c r="AY75" s="541"/>
      <c r="AZ75" s="542"/>
      <c r="BA75" s="527"/>
      <c r="BB75" s="528"/>
      <c r="BC75" s="529"/>
      <c r="BD75" s="529"/>
      <c r="BE75" s="529"/>
      <c r="BF75" s="529"/>
      <c r="BG75" s="535"/>
      <c r="BH75" s="412"/>
      <c r="BI75" s="535"/>
      <c r="BJ75" s="412"/>
      <c r="BK75" s="527"/>
      <c r="BL75" s="528"/>
      <c r="BM75" s="316"/>
      <c r="BN75" s="528"/>
      <c r="BO75" s="316"/>
      <c r="BP75" s="563"/>
      <c r="BQ75" s="316"/>
      <c r="BR75" s="528"/>
      <c r="BS75" s="412"/>
      <c r="BT75" s="412"/>
      <c r="BU75" s="528"/>
      <c r="BV75" s="528"/>
      <c r="BW75" s="316"/>
      <c r="BX75" s="528"/>
      <c r="BY75" s="316"/>
      <c r="BZ75" s="563"/>
      <c r="CA75" s="316"/>
      <c r="CB75" s="528"/>
      <c r="CC75" s="412"/>
      <c r="CD75" s="413"/>
      <c r="CE75" s="528"/>
      <c r="CF75" s="528"/>
      <c r="CG75" s="316"/>
      <c r="CH75" s="528"/>
      <c r="CI75" s="316"/>
      <c r="CJ75" s="563"/>
      <c r="CK75" s="316"/>
      <c r="CL75" s="528"/>
      <c r="CM75" s="412"/>
      <c r="CN75" s="413"/>
      <c r="CO75" s="412"/>
      <c r="CP75" s="413"/>
      <c r="CQ75" s="528"/>
      <c r="CR75" s="528"/>
      <c r="CS75" s="316"/>
      <c r="CT75" s="528"/>
      <c r="CU75" s="316"/>
      <c r="CV75" s="563"/>
      <c r="CW75" s="316"/>
      <c r="CX75" s="528"/>
      <c r="CY75" s="527"/>
      <c r="CZ75" s="611"/>
      <c r="DA75" s="528"/>
      <c r="DB75" s="528"/>
      <c r="DC75" s="316"/>
      <c r="DD75" s="528"/>
      <c r="DE75" s="316"/>
      <c r="DF75" s="563"/>
      <c r="DG75" s="316"/>
      <c r="DH75" s="528"/>
      <c r="DI75" s="412"/>
      <c r="DJ75" s="413"/>
      <c r="DK75" s="380"/>
      <c r="DL75" s="381"/>
      <c r="DM75" s="305"/>
      <c r="DN75" s="305"/>
      <c r="DO75" s="307"/>
      <c r="DP75" s="383"/>
      <c r="DQ75" s="307"/>
      <c r="DR75" s="305"/>
      <c r="DS75" s="368"/>
      <c r="DT75" s="369"/>
      <c r="DU75" s="380"/>
      <c r="DV75" s="381"/>
      <c r="DW75" s="305"/>
      <c r="DX75" s="305"/>
      <c r="DY75" s="307"/>
      <c r="DZ75" s="383"/>
      <c r="EA75" s="307"/>
      <c r="EB75" s="305"/>
      <c r="EC75" s="368"/>
      <c r="ED75" s="369"/>
      <c r="EE75" s="297"/>
      <c r="EF75" s="298"/>
      <c r="EG75" s="298"/>
      <c r="EH75" s="298"/>
      <c r="EI75" s="298"/>
      <c r="EJ75" s="298"/>
      <c r="EK75" s="298"/>
      <c r="EL75" s="298"/>
      <c r="EM75" s="298"/>
      <c r="EN75" s="299"/>
      <c r="EO75" s="380"/>
      <c r="EP75" s="381"/>
      <c r="EQ75" s="382"/>
      <c r="ER75" s="382"/>
      <c r="ES75" s="307"/>
      <c r="ET75" s="383"/>
      <c r="EU75" s="307"/>
      <c r="EV75" s="305"/>
      <c r="EW75" s="368"/>
      <c r="EX75" s="369"/>
      <c r="EY75" s="380"/>
      <c r="EZ75" s="381"/>
      <c r="FA75" s="382"/>
      <c r="FB75" s="382"/>
      <c r="FC75" s="307"/>
      <c r="FD75" s="383"/>
      <c r="FE75" s="307"/>
      <c r="FF75" s="305"/>
      <c r="FG75" s="368"/>
      <c r="FH75" s="369"/>
    </row>
    <row r="76" spans="1:164" ht="16" x14ac:dyDescent="0.2">
      <c r="A76" s="159" t="s">
        <v>6</v>
      </c>
      <c r="B76" s="178" t="s">
        <v>121</v>
      </c>
      <c r="C76" s="514">
        <v>19463</v>
      </c>
      <c r="D76" s="515"/>
      <c r="E76" s="516">
        <v>16941</v>
      </c>
      <c r="F76" s="516"/>
      <c r="G76" s="516">
        <v>554</v>
      </c>
      <c r="H76" s="516"/>
      <c r="I76" s="515">
        <v>5764</v>
      </c>
      <c r="J76" s="515"/>
      <c r="K76" s="546">
        <v>42722</v>
      </c>
      <c r="L76" s="547"/>
      <c r="M76" s="514">
        <v>11626</v>
      </c>
      <c r="N76" s="515"/>
      <c r="O76" s="516">
        <v>17069</v>
      </c>
      <c r="P76" s="516"/>
      <c r="Q76" s="516">
        <v>17139</v>
      </c>
      <c r="R76" s="516"/>
      <c r="S76" s="515">
        <v>15326</v>
      </c>
      <c r="T76" s="515"/>
      <c r="U76" s="546">
        <v>61160</v>
      </c>
      <c r="V76" s="547"/>
      <c r="W76" s="445">
        <v>11944</v>
      </c>
      <c r="X76" s="523"/>
      <c r="Y76" s="523">
        <v>10436</v>
      </c>
      <c r="Z76" s="523"/>
      <c r="AA76" s="523">
        <v>9659</v>
      </c>
      <c r="AB76" s="523"/>
      <c r="AC76" s="523">
        <v>6340</v>
      </c>
      <c r="AD76" s="522"/>
      <c r="AE76" s="524">
        <v>38379</v>
      </c>
      <c r="AF76" s="522"/>
      <c r="AG76" s="524">
        <v>5243</v>
      </c>
      <c r="AH76" s="522"/>
      <c r="AI76" s="523">
        <v>12292</v>
      </c>
      <c r="AJ76" s="523"/>
      <c r="AK76" s="523">
        <v>8424</v>
      </c>
      <c r="AL76" s="523"/>
      <c r="AM76" s="445">
        <v>9559</v>
      </c>
      <c r="AN76" s="446"/>
      <c r="AO76" s="445">
        <v>35518</v>
      </c>
      <c r="AP76" s="446"/>
      <c r="AQ76" s="445">
        <v>2118</v>
      </c>
      <c r="AR76" s="522"/>
      <c r="AS76" s="523">
        <v>15922</v>
      </c>
      <c r="AT76" s="523"/>
      <c r="AU76" s="523">
        <v>6570</v>
      </c>
      <c r="AV76" s="523"/>
      <c r="AW76" s="445">
        <v>10467</v>
      </c>
      <c r="AX76" s="522"/>
      <c r="AY76" s="524">
        <v>35077</v>
      </c>
      <c r="AZ76" s="522"/>
      <c r="BA76" s="524">
        <v>8166</v>
      </c>
      <c r="BB76" s="522"/>
      <c r="BC76" s="523">
        <v>20337</v>
      </c>
      <c r="BD76" s="523"/>
      <c r="BE76" s="530">
        <v>21393</v>
      </c>
      <c r="BF76" s="530"/>
      <c r="BG76" s="486">
        <v>23549</v>
      </c>
      <c r="BH76" s="487"/>
      <c r="BI76" s="486">
        <v>73445</v>
      </c>
      <c r="BJ76" s="487"/>
      <c r="BK76" s="580">
        <v>15053</v>
      </c>
      <c r="BL76" s="581"/>
      <c r="BM76" s="579">
        <v>23373</v>
      </c>
      <c r="BN76" s="483"/>
      <c r="BO76" s="565">
        <v>23642</v>
      </c>
      <c r="BP76" s="566"/>
      <c r="BQ76" s="575">
        <v>28894</v>
      </c>
      <c r="BR76" s="576"/>
      <c r="BS76" s="482">
        <v>90962</v>
      </c>
      <c r="BT76" s="487"/>
      <c r="BU76" s="576">
        <v>17165</v>
      </c>
      <c r="BV76" s="581"/>
      <c r="BW76" s="597">
        <v>32915</v>
      </c>
      <c r="BX76" s="483"/>
      <c r="BY76" s="575">
        <v>23593</v>
      </c>
      <c r="BZ76" s="598"/>
      <c r="CA76" s="575">
        <v>30791</v>
      </c>
      <c r="CB76" s="576"/>
      <c r="CC76" s="482">
        <v>104464</v>
      </c>
      <c r="CD76" s="562"/>
      <c r="CE76" s="576">
        <v>10808</v>
      </c>
      <c r="CF76" s="581"/>
      <c r="CG76" s="597">
        <v>23551</v>
      </c>
      <c r="CH76" s="483"/>
      <c r="CI76" s="575">
        <v>20381</v>
      </c>
      <c r="CJ76" s="598"/>
      <c r="CK76" s="575">
        <v>21747</v>
      </c>
      <c r="CL76" s="576"/>
      <c r="CM76" s="482">
        <f>+CE76+CG76+CI76+CK76</f>
        <v>76487</v>
      </c>
      <c r="CN76" s="562"/>
      <c r="CO76" s="482">
        <v>71192</v>
      </c>
      <c r="CP76" s="562"/>
      <c r="CQ76" s="576">
        <v>12707</v>
      </c>
      <c r="CR76" s="581"/>
      <c r="CS76" s="597">
        <v>24686</v>
      </c>
      <c r="CT76" s="483"/>
      <c r="CU76" s="575">
        <v>22415</v>
      </c>
      <c r="CV76" s="598"/>
      <c r="CW76" s="575">
        <v>21221</v>
      </c>
      <c r="CX76" s="576"/>
      <c r="CY76" s="482">
        <f>+CQ76+CS76+CU76+CW76</f>
        <v>81029</v>
      </c>
      <c r="CZ76" s="562"/>
      <c r="DA76" s="618">
        <v>-11639</v>
      </c>
      <c r="DB76" s="619"/>
      <c r="DC76" s="597">
        <v>14624</v>
      </c>
      <c r="DD76" s="483"/>
      <c r="DE76" s="575">
        <v>17599</v>
      </c>
      <c r="DF76" s="598"/>
      <c r="DG76" s="575">
        <v>7697</v>
      </c>
      <c r="DH76" s="576"/>
      <c r="DI76" s="482">
        <f>+DA76+DC76+DE76+DG76</f>
        <v>28281</v>
      </c>
      <c r="DJ76" s="562"/>
      <c r="DK76" s="614">
        <v>16558</v>
      </c>
      <c r="DL76" s="615"/>
      <c r="DM76" s="616">
        <v>39260</v>
      </c>
      <c r="DN76" s="617"/>
      <c r="DO76" s="414">
        <v>28862</v>
      </c>
      <c r="DP76" s="415"/>
      <c r="DQ76" s="414">
        <v>7520</v>
      </c>
      <c r="DR76" s="416"/>
      <c r="DS76" s="417">
        <v>92200</v>
      </c>
      <c r="DT76" s="418"/>
      <c r="DU76" s="384">
        <v>3709</v>
      </c>
      <c r="DV76" s="385"/>
      <c r="DW76" s="386">
        <v>26583</v>
      </c>
      <c r="DX76" s="387"/>
      <c r="DY76" s="374">
        <v>34442</v>
      </c>
      <c r="DZ76" s="375"/>
      <c r="EA76" s="374">
        <v>17251</v>
      </c>
      <c r="EB76" s="376"/>
      <c r="EC76" s="377">
        <v>81985</v>
      </c>
      <c r="ED76" s="378"/>
      <c r="EE76" s="297"/>
      <c r="EF76" s="298"/>
      <c r="EG76" s="298"/>
      <c r="EH76" s="298"/>
      <c r="EI76" s="298"/>
      <c r="EJ76" s="298"/>
      <c r="EK76" s="298"/>
      <c r="EL76" s="298"/>
      <c r="EM76" s="298"/>
      <c r="EN76" s="299"/>
      <c r="EO76" s="384">
        <v>25923</v>
      </c>
      <c r="EP76" s="385"/>
      <c r="EQ76" s="386">
        <v>44739</v>
      </c>
      <c r="ER76" s="387"/>
      <c r="ES76" s="374">
        <v>31569</v>
      </c>
      <c r="ET76" s="375"/>
      <c r="EU76" s="374">
        <v>43957</v>
      </c>
      <c r="EV76" s="376"/>
      <c r="EW76" s="377">
        <v>146188</v>
      </c>
      <c r="EX76" s="378"/>
      <c r="EY76" s="384">
        <v>44521</v>
      </c>
      <c r="EZ76" s="385"/>
      <c r="FA76" s="386">
        <v>49082</v>
      </c>
      <c r="FB76" s="387"/>
      <c r="FC76" s="374">
        <v>48969</v>
      </c>
      <c r="FD76" s="375"/>
      <c r="FE76" s="374">
        <v>44037</v>
      </c>
      <c r="FF76" s="376"/>
      <c r="FG76" s="377">
        <v>186609</v>
      </c>
      <c r="FH76" s="378"/>
    </row>
    <row r="77" spans="1:164" ht="16" x14ac:dyDescent="0.2">
      <c r="A77" s="28" t="s">
        <v>0</v>
      </c>
      <c r="B77" s="179" t="s">
        <v>117</v>
      </c>
      <c r="C77" s="514">
        <v>10547</v>
      </c>
      <c r="D77" s="515"/>
      <c r="E77" s="517">
        <v>12835</v>
      </c>
      <c r="F77" s="518"/>
      <c r="G77" s="517">
        <v>10783</v>
      </c>
      <c r="H77" s="518"/>
      <c r="I77" s="517">
        <v>10429</v>
      </c>
      <c r="J77" s="552"/>
      <c r="K77" s="553">
        <v>44594</v>
      </c>
      <c r="L77" s="554"/>
      <c r="M77" s="555">
        <v>11418</v>
      </c>
      <c r="N77" s="518"/>
      <c r="O77" s="517">
        <v>11049</v>
      </c>
      <c r="P77" s="518"/>
      <c r="Q77" s="517">
        <v>9401</v>
      </c>
      <c r="R77" s="518"/>
      <c r="S77" s="517">
        <v>11231</v>
      </c>
      <c r="T77" s="552"/>
      <c r="U77" s="514">
        <v>43099</v>
      </c>
      <c r="V77" s="557"/>
      <c r="W77" s="447">
        <v>7080</v>
      </c>
      <c r="X77" s="453"/>
      <c r="Y77" s="453">
        <v>8697</v>
      </c>
      <c r="Z77" s="453"/>
      <c r="AA77" s="453">
        <v>8027</v>
      </c>
      <c r="AB77" s="453"/>
      <c r="AC77" s="453">
        <v>10384</v>
      </c>
      <c r="AD77" s="520"/>
      <c r="AE77" s="521">
        <v>34188</v>
      </c>
      <c r="AF77" s="520"/>
      <c r="AG77" s="521">
        <v>8294</v>
      </c>
      <c r="AH77" s="520"/>
      <c r="AI77" s="453">
        <v>8280</v>
      </c>
      <c r="AJ77" s="453"/>
      <c r="AK77" s="453">
        <v>8257</v>
      </c>
      <c r="AL77" s="453"/>
      <c r="AM77" s="447">
        <v>8956</v>
      </c>
      <c r="AN77" s="448"/>
      <c r="AO77" s="447">
        <v>33787</v>
      </c>
      <c r="AP77" s="448"/>
      <c r="AQ77" s="447">
        <v>7762</v>
      </c>
      <c r="AR77" s="520"/>
      <c r="AS77" s="453">
        <v>7965</v>
      </c>
      <c r="AT77" s="453"/>
      <c r="AU77" s="453">
        <v>8533</v>
      </c>
      <c r="AV77" s="453"/>
      <c r="AW77" s="447">
        <v>9639</v>
      </c>
      <c r="AX77" s="520"/>
      <c r="AY77" s="521">
        <v>33899</v>
      </c>
      <c r="AZ77" s="520"/>
      <c r="BA77" s="521">
        <v>8672</v>
      </c>
      <c r="BB77" s="520"/>
      <c r="BC77" s="453">
        <v>8205</v>
      </c>
      <c r="BD77" s="453"/>
      <c r="BE77" s="531">
        <v>9244</v>
      </c>
      <c r="BF77" s="531"/>
      <c r="BG77" s="476">
        <v>10729</v>
      </c>
      <c r="BH77" s="477"/>
      <c r="BI77" s="476">
        <v>36850</v>
      </c>
      <c r="BJ77" s="477"/>
      <c r="BK77" s="572">
        <v>9030</v>
      </c>
      <c r="BL77" s="573"/>
      <c r="BM77" s="574">
        <v>8406</v>
      </c>
      <c r="BN77" s="473"/>
      <c r="BO77" s="463">
        <v>12466</v>
      </c>
      <c r="BP77" s="464"/>
      <c r="BQ77" s="577">
        <v>11317</v>
      </c>
      <c r="BR77" s="578"/>
      <c r="BS77" s="472">
        <v>41219</v>
      </c>
      <c r="BT77" s="477"/>
      <c r="BU77" s="578">
        <v>9561</v>
      </c>
      <c r="BV77" s="573"/>
      <c r="BW77" s="599">
        <v>9831</v>
      </c>
      <c r="BX77" s="473"/>
      <c r="BY77" s="577">
        <v>9773</v>
      </c>
      <c r="BZ77" s="600"/>
      <c r="CA77" s="577">
        <v>10747</v>
      </c>
      <c r="CB77" s="578"/>
      <c r="CC77" s="472">
        <v>39912</v>
      </c>
      <c r="CD77" s="582"/>
      <c r="CE77" s="578">
        <v>10945</v>
      </c>
      <c r="CF77" s="573"/>
      <c r="CG77" s="599">
        <v>11789</v>
      </c>
      <c r="CH77" s="473"/>
      <c r="CI77" s="577">
        <v>10564</v>
      </c>
      <c r="CJ77" s="600"/>
      <c r="CK77" s="577">
        <v>11360</v>
      </c>
      <c r="CL77" s="578"/>
      <c r="CM77" s="472">
        <f>+CE77+CG77+CI77+CK77</f>
        <v>44658</v>
      </c>
      <c r="CN77" s="582"/>
      <c r="CO77" s="472">
        <v>52853</v>
      </c>
      <c r="CP77" s="582"/>
      <c r="CQ77" s="578">
        <f>CQ53</f>
        <v>12544</v>
      </c>
      <c r="CR77" s="573"/>
      <c r="CS77" s="599">
        <f>CS53</f>
        <v>12763</v>
      </c>
      <c r="CT77" s="473"/>
      <c r="CU77" s="577">
        <f>CU53</f>
        <v>13952</v>
      </c>
      <c r="CV77" s="600"/>
      <c r="CW77" s="577">
        <f>CW53</f>
        <v>13655</v>
      </c>
      <c r="CX77" s="578"/>
      <c r="CY77" s="472">
        <f>+CQ77+CS77+CU77+CW77</f>
        <v>52914</v>
      </c>
      <c r="CZ77" s="582"/>
      <c r="DA77" s="578">
        <f>DA53</f>
        <v>14321</v>
      </c>
      <c r="DB77" s="573"/>
      <c r="DC77" s="599">
        <f>DC53</f>
        <v>14051</v>
      </c>
      <c r="DD77" s="473"/>
      <c r="DE77" s="577">
        <f>DE53</f>
        <v>14638</v>
      </c>
      <c r="DF77" s="600"/>
      <c r="DG77" s="577">
        <f>DG53</f>
        <v>15659</v>
      </c>
      <c r="DH77" s="578"/>
      <c r="DI77" s="472">
        <f>+DA77+DC77+DE77+DG77</f>
        <v>58669</v>
      </c>
      <c r="DJ77" s="582"/>
      <c r="DK77" s="388" t="s">
        <v>92</v>
      </c>
      <c r="DL77" s="389"/>
      <c r="DM77" s="390" t="s">
        <v>91</v>
      </c>
      <c r="DN77" s="391"/>
      <c r="DO77" s="407">
        <v>16817</v>
      </c>
      <c r="DP77" s="408"/>
      <c r="DQ77" s="407">
        <v>17704</v>
      </c>
      <c r="DR77" s="409"/>
      <c r="DS77" s="410">
        <v>67377</v>
      </c>
      <c r="DT77" s="411"/>
      <c r="DU77" s="388">
        <v>15251</v>
      </c>
      <c r="DV77" s="389"/>
      <c r="DW77" s="390">
        <v>13633</v>
      </c>
      <c r="DX77" s="391"/>
      <c r="DY77" s="323">
        <v>15232</v>
      </c>
      <c r="DZ77" s="324"/>
      <c r="EA77" s="323">
        <v>15443</v>
      </c>
      <c r="EB77" s="325"/>
      <c r="EC77" s="326">
        <v>59559</v>
      </c>
      <c r="ED77" s="327"/>
      <c r="EE77" s="297"/>
      <c r="EF77" s="298"/>
      <c r="EG77" s="298"/>
      <c r="EH77" s="298"/>
      <c r="EI77" s="298"/>
      <c r="EJ77" s="298"/>
      <c r="EK77" s="298"/>
      <c r="EL77" s="298"/>
      <c r="EM77" s="298"/>
      <c r="EN77" s="299"/>
      <c r="EO77" s="388">
        <v>14039</v>
      </c>
      <c r="EP77" s="389"/>
      <c r="EQ77" s="390">
        <v>14450</v>
      </c>
      <c r="ER77" s="391"/>
      <c r="ES77" s="323">
        <v>14439</v>
      </c>
      <c r="ET77" s="324"/>
      <c r="EU77" s="323">
        <v>14923</v>
      </c>
      <c r="EV77" s="325"/>
      <c r="EW77" s="326">
        <v>57851</v>
      </c>
      <c r="EX77" s="327"/>
      <c r="EY77" s="388">
        <v>15766</v>
      </c>
      <c r="EZ77" s="389"/>
      <c r="FA77" s="390">
        <v>16817</v>
      </c>
      <c r="FB77" s="391"/>
      <c r="FC77" s="323">
        <v>16524</v>
      </c>
      <c r="FD77" s="324"/>
      <c r="FE77" s="323">
        <v>14485</v>
      </c>
      <c r="FF77" s="325"/>
      <c r="FG77" s="326">
        <v>63592</v>
      </c>
      <c r="FH77" s="327"/>
    </row>
    <row r="78" spans="1:164" ht="16.5" thickBot="1" x14ac:dyDescent="0.25">
      <c r="A78" s="160" t="s">
        <v>7</v>
      </c>
      <c r="B78" s="180" t="s">
        <v>9</v>
      </c>
      <c r="C78" s="439">
        <v>3579</v>
      </c>
      <c r="D78" s="440"/>
      <c r="E78" s="441">
        <v>6086</v>
      </c>
      <c r="F78" s="442"/>
      <c r="G78" s="441">
        <v>24461</v>
      </c>
      <c r="H78" s="442"/>
      <c r="I78" s="441">
        <v>3755</v>
      </c>
      <c r="J78" s="548"/>
      <c r="K78" s="549">
        <v>37881</v>
      </c>
      <c r="L78" s="550"/>
      <c r="M78" s="551">
        <v>2659</v>
      </c>
      <c r="N78" s="532"/>
      <c r="O78" s="532">
        <v>3113</v>
      </c>
      <c r="P78" s="532"/>
      <c r="Q78" s="532">
        <v>4267</v>
      </c>
      <c r="R78" s="532"/>
      <c r="S78" s="532">
        <v>2879</v>
      </c>
      <c r="T78" s="556"/>
      <c r="U78" s="454">
        <v>12918</v>
      </c>
      <c r="V78" s="455"/>
      <c r="W78" s="450">
        <v>2830</v>
      </c>
      <c r="X78" s="451"/>
      <c r="Y78" s="451">
        <v>3076</v>
      </c>
      <c r="Z78" s="451"/>
      <c r="AA78" s="451">
        <v>3145</v>
      </c>
      <c r="AB78" s="451"/>
      <c r="AC78" s="451">
        <v>2568</v>
      </c>
      <c r="AD78" s="436"/>
      <c r="AE78" s="435">
        <v>11619</v>
      </c>
      <c r="AF78" s="436"/>
      <c r="AG78" s="435">
        <v>2816</v>
      </c>
      <c r="AH78" s="436"/>
      <c r="AI78" s="451">
        <v>2832</v>
      </c>
      <c r="AJ78" s="451"/>
      <c r="AK78" s="451">
        <v>2710</v>
      </c>
      <c r="AL78" s="451"/>
      <c r="AM78" s="450">
        <v>2745</v>
      </c>
      <c r="AN78" s="525"/>
      <c r="AO78" s="450">
        <v>11103</v>
      </c>
      <c r="AP78" s="525"/>
      <c r="AQ78" s="450">
        <v>2741</v>
      </c>
      <c r="AR78" s="436"/>
      <c r="AS78" s="451">
        <v>2686</v>
      </c>
      <c r="AT78" s="451"/>
      <c r="AU78" s="451">
        <v>2010</v>
      </c>
      <c r="AV78" s="451"/>
      <c r="AW78" s="450">
        <v>2246</v>
      </c>
      <c r="AX78" s="436"/>
      <c r="AY78" s="435">
        <v>9683</v>
      </c>
      <c r="AZ78" s="436"/>
      <c r="BA78" s="435">
        <v>2317</v>
      </c>
      <c r="BB78" s="436"/>
      <c r="BC78" s="451">
        <v>2333</v>
      </c>
      <c r="BD78" s="451"/>
      <c r="BE78" s="532">
        <v>2369</v>
      </c>
      <c r="BF78" s="532"/>
      <c r="BG78" s="476">
        <v>2438</v>
      </c>
      <c r="BH78" s="477"/>
      <c r="BI78" s="476">
        <v>9457</v>
      </c>
      <c r="BJ78" s="477"/>
      <c r="BK78" s="572">
        <v>2316</v>
      </c>
      <c r="BL78" s="573"/>
      <c r="BM78" s="574">
        <v>2206</v>
      </c>
      <c r="BN78" s="473"/>
      <c r="BO78" s="463">
        <v>2414</v>
      </c>
      <c r="BP78" s="465"/>
      <c r="BQ78" s="577">
        <v>2485</v>
      </c>
      <c r="BR78" s="573"/>
      <c r="BS78" s="472">
        <v>9421</v>
      </c>
      <c r="BT78" s="477"/>
      <c r="BU78" s="578">
        <v>2537</v>
      </c>
      <c r="BV78" s="573"/>
      <c r="BW78" s="599">
        <v>2507</v>
      </c>
      <c r="BX78" s="473"/>
      <c r="BY78" s="577">
        <v>2500</v>
      </c>
      <c r="BZ78" s="465"/>
      <c r="CA78" s="577">
        <v>2323</v>
      </c>
      <c r="CB78" s="573"/>
      <c r="CC78" s="472">
        <v>9867</v>
      </c>
      <c r="CD78" s="582"/>
      <c r="CE78" s="578">
        <v>2185</v>
      </c>
      <c r="CF78" s="573"/>
      <c r="CG78" s="599">
        <v>2048</v>
      </c>
      <c r="CH78" s="473"/>
      <c r="CI78" s="577">
        <v>2179</v>
      </c>
      <c r="CJ78" s="465"/>
      <c r="CK78" s="577">
        <v>2230</v>
      </c>
      <c r="CL78" s="573"/>
      <c r="CM78" s="472">
        <f>+CE78+CG78+CI78+CK78</f>
        <v>8642</v>
      </c>
      <c r="CN78" s="582"/>
      <c r="CO78" s="604" t="s">
        <v>92</v>
      </c>
      <c r="CP78" s="605"/>
      <c r="CQ78" s="612" t="s">
        <v>91</v>
      </c>
      <c r="CR78" s="393"/>
      <c r="CS78" s="613" t="s">
        <v>91</v>
      </c>
      <c r="CT78" s="320"/>
      <c r="CU78" s="606" t="s">
        <v>91</v>
      </c>
      <c r="CV78" s="607"/>
      <c r="CW78" s="606" t="s">
        <v>91</v>
      </c>
      <c r="CX78" s="393"/>
      <c r="CY78" s="398" t="s">
        <v>91</v>
      </c>
      <c r="CZ78" s="605"/>
      <c r="DA78" s="612" t="s">
        <v>91</v>
      </c>
      <c r="DB78" s="393"/>
      <c r="DC78" s="613" t="s">
        <v>91</v>
      </c>
      <c r="DD78" s="320"/>
      <c r="DE78" s="606" t="s">
        <v>91</v>
      </c>
      <c r="DF78" s="607"/>
      <c r="DG78" s="606" t="s">
        <v>91</v>
      </c>
      <c r="DH78" s="393"/>
      <c r="DI78" s="398" t="s">
        <v>91</v>
      </c>
      <c r="DJ78" s="605"/>
      <c r="DK78" s="392" t="s">
        <v>92</v>
      </c>
      <c r="DL78" s="393"/>
      <c r="DM78" s="394" t="s">
        <v>92</v>
      </c>
      <c r="DN78" s="423"/>
      <c r="DO78" s="394" t="s">
        <v>92</v>
      </c>
      <c r="DP78" s="395"/>
      <c r="DQ78" s="394" t="s">
        <v>92</v>
      </c>
      <c r="DR78" s="424"/>
      <c r="DS78" s="425" t="s">
        <v>92</v>
      </c>
      <c r="DT78" s="426"/>
      <c r="DU78" s="392" t="s">
        <v>92</v>
      </c>
      <c r="DV78" s="393"/>
      <c r="DW78" s="394" t="s">
        <v>92</v>
      </c>
      <c r="DX78" s="423"/>
      <c r="DY78" s="396" t="s">
        <v>110</v>
      </c>
      <c r="DZ78" s="620"/>
      <c r="EA78" s="396" t="s">
        <v>110</v>
      </c>
      <c r="EB78" s="397"/>
      <c r="EC78" s="398" t="s">
        <v>110</v>
      </c>
      <c r="ED78" s="399"/>
      <c r="EE78" s="297"/>
      <c r="EF78" s="298"/>
      <c r="EG78" s="298"/>
      <c r="EH78" s="298"/>
      <c r="EI78" s="298"/>
      <c r="EJ78" s="298"/>
      <c r="EK78" s="298"/>
      <c r="EL78" s="298"/>
      <c r="EM78" s="298"/>
      <c r="EN78" s="299"/>
      <c r="EO78" s="392" t="s">
        <v>92</v>
      </c>
      <c r="EP78" s="393"/>
      <c r="EQ78" s="394" t="s">
        <v>92</v>
      </c>
      <c r="ER78" s="395"/>
      <c r="ES78" s="394" t="s">
        <v>92</v>
      </c>
      <c r="ET78" s="395"/>
      <c r="EU78" s="396" t="s">
        <v>91</v>
      </c>
      <c r="EV78" s="397"/>
      <c r="EW78" s="398" t="s">
        <v>91</v>
      </c>
      <c r="EX78" s="399"/>
      <c r="EY78" s="392" t="s">
        <v>92</v>
      </c>
      <c r="EZ78" s="393"/>
      <c r="FA78" s="394" t="s">
        <v>92</v>
      </c>
      <c r="FB78" s="395"/>
      <c r="FC78" s="621" t="s">
        <v>92</v>
      </c>
      <c r="FD78" s="622"/>
      <c r="FE78" s="396" t="s">
        <v>91</v>
      </c>
      <c r="FF78" s="397"/>
      <c r="FG78" s="398" t="s">
        <v>91</v>
      </c>
      <c r="FH78" s="399"/>
    </row>
    <row r="79" spans="1:164" ht="16.5" thickTop="1" x14ac:dyDescent="0.2">
      <c r="A79" s="161" t="s">
        <v>8</v>
      </c>
      <c r="B79" s="181" t="s">
        <v>10</v>
      </c>
      <c r="C79" s="508">
        <v>33589</v>
      </c>
      <c r="D79" s="509"/>
      <c r="E79" s="443">
        <v>35862</v>
      </c>
      <c r="F79" s="444"/>
      <c r="G79" s="443">
        <v>35798</v>
      </c>
      <c r="H79" s="444"/>
      <c r="I79" s="443">
        <v>19948</v>
      </c>
      <c r="J79" s="510"/>
      <c r="K79" s="511">
        <v>125197</v>
      </c>
      <c r="L79" s="512"/>
      <c r="M79" s="513">
        <v>25703</v>
      </c>
      <c r="N79" s="444"/>
      <c r="O79" s="443">
        <v>31231</v>
      </c>
      <c r="P79" s="444"/>
      <c r="Q79" s="443">
        <v>30807</v>
      </c>
      <c r="R79" s="444"/>
      <c r="S79" s="443">
        <v>29436</v>
      </c>
      <c r="T79" s="510"/>
      <c r="U79" s="506">
        <v>117177</v>
      </c>
      <c r="V79" s="507"/>
      <c r="W79" s="437">
        <v>21854</v>
      </c>
      <c r="X79" s="449"/>
      <c r="Y79" s="449">
        <v>22209</v>
      </c>
      <c r="Z79" s="449"/>
      <c r="AA79" s="449">
        <v>20831</v>
      </c>
      <c r="AB79" s="449"/>
      <c r="AC79" s="449">
        <v>19292</v>
      </c>
      <c r="AD79" s="452"/>
      <c r="AE79" s="519">
        <v>84186</v>
      </c>
      <c r="AF79" s="452"/>
      <c r="AG79" s="519">
        <v>16353</v>
      </c>
      <c r="AH79" s="452"/>
      <c r="AI79" s="449">
        <v>23404</v>
      </c>
      <c r="AJ79" s="449"/>
      <c r="AK79" s="449">
        <v>19391</v>
      </c>
      <c r="AL79" s="449"/>
      <c r="AM79" s="437">
        <v>21260</v>
      </c>
      <c r="AN79" s="438"/>
      <c r="AO79" s="437">
        <v>80408</v>
      </c>
      <c r="AP79" s="438"/>
      <c r="AQ79" s="437">
        <v>12621</v>
      </c>
      <c r="AR79" s="452"/>
      <c r="AS79" s="449">
        <v>26573</v>
      </c>
      <c r="AT79" s="449"/>
      <c r="AU79" s="449">
        <v>17113</v>
      </c>
      <c r="AV79" s="449"/>
      <c r="AW79" s="437">
        <v>22352</v>
      </c>
      <c r="AX79" s="452"/>
      <c r="AY79" s="519">
        <v>78659</v>
      </c>
      <c r="AZ79" s="452"/>
      <c r="BA79" s="519">
        <v>19155</v>
      </c>
      <c r="BB79" s="452"/>
      <c r="BC79" s="449">
        <v>30875</v>
      </c>
      <c r="BD79" s="449"/>
      <c r="BE79" s="559">
        <v>33006</v>
      </c>
      <c r="BF79" s="559"/>
      <c r="BG79" s="345">
        <v>36716</v>
      </c>
      <c r="BH79" s="456"/>
      <c r="BI79" s="345">
        <v>119752</v>
      </c>
      <c r="BJ79" s="558"/>
      <c r="BK79" s="567">
        <v>26399</v>
      </c>
      <c r="BL79" s="568"/>
      <c r="BM79" s="569">
        <v>33985</v>
      </c>
      <c r="BN79" s="570"/>
      <c r="BO79" s="467">
        <v>38522</v>
      </c>
      <c r="BP79" s="468"/>
      <c r="BQ79" s="344">
        <v>42696</v>
      </c>
      <c r="BR79" s="420"/>
      <c r="BS79" s="558">
        <v>141602</v>
      </c>
      <c r="BT79" s="558"/>
      <c r="BU79" s="420">
        <v>29263</v>
      </c>
      <c r="BV79" s="568"/>
      <c r="BW79" s="602">
        <v>45253</v>
      </c>
      <c r="BX79" s="570"/>
      <c r="BY79" s="344">
        <v>35866</v>
      </c>
      <c r="BZ79" s="343"/>
      <c r="CA79" s="344">
        <v>43861</v>
      </c>
      <c r="CB79" s="420"/>
      <c r="CC79" s="558">
        <v>154243</v>
      </c>
      <c r="CD79" s="603"/>
      <c r="CE79" s="420">
        <f>+CE76+CE77+CE78</f>
        <v>23938</v>
      </c>
      <c r="CF79" s="568"/>
      <c r="CG79" s="602">
        <f>+CG76+CG77+CG78</f>
        <v>37388</v>
      </c>
      <c r="CH79" s="570"/>
      <c r="CI79" s="344">
        <f>+CI76+CI77+CI78</f>
        <v>33124</v>
      </c>
      <c r="CJ79" s="343"/>
      <c r="CK79" s="344">
        <f>+CK76+CK77+CK78</f>
        <v>35337</v>
      </c>
      <c r="CL79" s="420"/>
      <c r="CM79" s="558">
        <f>+CE79+CG79+CI79+CK79</f>
        <v>129787</v>
      </c>
      <c r="CN79" s="603"/>
      <c r="CO79" s="558">
        <v>124045</v>
      </c>
      <c r="CP79" s="603"/>
      <c r="CQ79" s="420">
        <f>+CQ76+CQ77</f>
        <v>25251</v>
      </c>
      <c r="CR79" s="568"/>
      <c r="CS79" s="602">
        <f>+CS76+CS77</f>
        <v>37449</v>
      </c>
      <c r="CT79" s="570"/>
      <c r="CU79" s="344">
        <f>+CU76+CU77</f>
        <v>36367</v>
      </c>
      <c r="CV79" s="343"/>
      <c r="CW79" s="344">
        <f>+CW76+CW77</f>
        <v>34876</v>
      </c>
      <c r="CX79" s="420"/>
      <c r="CY79" s="558">
        <f>+CQ79+CS79+CU79+CW79</f>
        <v>133943</v>
      </c>
      <c r="CZ79" s="603"/>
      <c r="DA79" s="608">
        <f>+DA76+DA77</f>
        <v>2682</v>
      </c>
      <c r="DB79" s="609"/>
      <c r="DC79" s="602">
        <f>+DC76+DC77</f>
        <v>28675</v>
      </c>
      <c r="DD79" s="570"/>
      <c r="DE79" s="344">
        <f>+DE76+DE77</f>
        <v>32237</v>
      </c>
      <c r="DF79" s="343"/>
      <c r="DG79" s="344">
        <f>+DG76+DG77</f>
        <v>23356</v>
      </c>
      <c r="DH79" s="420"/>
      <c r="DI79" s="558">
        <f>+DA79+DC79+DE79+DG79</f>
        <v>86950</v>
      </c>
      <c r="DJ79" s="603"/>
      <c r="DK79" s="339" t="s">
        <v>91</v>
      </c>
      <c r="DL79" s="419"/>
      <c r="DM79" s="341" t="s">
        <v>91</v>
      </c>
      <c r="DN79" s="340"/>
      <c r="DO79" s="344">
        <f>+DO76+DO77</f>
        <v>45679</v>
      </c>
      <c r="DP79" s="343"/>
      <c r="DQ79" s="344">
        <f>+DQ76+DQ77</f>
        <v>25224</v>
      </c>
      <c r="DR79" s="345"/>
      <c r="DS79" s="420">
        <f>+DS76+DS77</f>
        <v>159577</v>
      </c>
      <c r="DT79" s="343"/>
      <c r="DU79" s="339">
        <v>18960</v>
      </c>
      <c r="DV79" s="419"/>
      <c r="DW79" s="341">
        <v>40216</v>
      </c>
      <c r="DX79" s="340"/>
      <c r="DY79" s="344">
        <f>+DY76+DY77</f>
        <v>49674</v>
      </c>
      <c r="DZ79" s="343"/>
      <c r="EA79" s="344">
        <f>+EA76+EA77</f>
        <v>32694</v>
      </c>
      <c r="EB79" s="345"/>
      <c r="EC79" s="420">
        <f>+EC76+EC77</f>
        <v>141544</v>
      </c>
      <c r="ED79" s="347"/>
      <c r="EE79" s="297"/>
      <c r="EF79" s="298"/>
      <c r="EG79" s="298"/>
      <c r="EH79" s="298"/>
      <c r="EI79" s="298"/>
      <c r="EJ79" s="298"/>
      <c r="EK79" s="298"/>
      <c r="EL79" s="298"/>
      <c r="EM79" s="298"/>
      <c r="EN79" s="299"/>
      <c r="EO79" s="339">
        <v>39962</v>
      </c>
      <c r="EP79" s="340"/>
      <c r="EQ79" s="341">
        <v>59189</v>
      </c>
      <c r="ER79" s="340"/>
      <c r="ES79" s="342">
        <v>46008</v>
      </c>
      <c r="ET79" s="343"/>
      <c r="EU79" s="344">
        <v>58880</v>
      </c>
      <c r="EV79" s="345"/>
      <c r="EW79" s="346">
        <v>204039</v>
      </c>
      <c r="EX79" s="347"/>
      <c r="EY79" s="339">
        <v>60287</v>
      </c>
      <c r="EZ79" s="419"/>
      <c r="FA79" s="341">
        <v>65899</v>
      </c>
      <c r="FB79" s="340"/>
      <c r="FC79" s="342">
        <v>65493</v>
      </c>
      <c r="FD79" s="343"/>
      <c r="FE79" s="344">
        <v>58522</v>
      </c>
      <c r="FF79" s="345"/>
      <c r="FG79" s="420">
        <v>250201</v>
      </c>
      <c r="FH79" s="347"/>
    </row>
    <row r="80" spans="1:164" ht="16.5" thickBot="1" x14ac:dyDescent="0.25">
      <c r="A80" s="80" t="s">
        <v>41</v>
      </c>
      <c r="B80" s="166" t="s">
        <v>116</v>
      </c>
      <c r="C80" s="356">
        <v>0.13200000000000001</v>
      </c>
      <c r="D80" s="430"/>
      <c r="E80" s="431">
        <v>0.127</v>
      </c>
      <c r="F80" s="431"/>
      <c r="G80" s="431">
        <v>0.16400000000000001</v>
      </c>
      <c r="H80" s="431"/>
      <c r="I80" s="431">
        <v>8.7999999999999995E-2</v>
      </c>
      <c r="J80" s="432"/>
      <c r="K80" s="351">
        <v>0.128</v>
      </c>
      <c r="L80" s="350"/>
      <c r="M80" s="433">
        <v>0.125</v>
      </c>
      <c r="N80" s="431"/>
      <c r="O80" s="431">
        <v>0.13700000000000001</v>
      </c>
      <c r="P80" s="431"/>
      <c r="Q80" s="431">
        <v>0.14199999999999999</v>
      </c>
      <c r="R80" s="431"/>
      <c r="S80" s="430">
        <v>0.127</v>
      </c>
      <c r="T80" s="355"/>
      <c r="U80" s="356">
        <v>0.13300000000000001</v>
      </c>
      <c r="V80" s="355"/>
      <c r="W80" s="349">
        <v>0.106</v>
      </c>
      <c r="X80" s="349"/>
      <c r="Y80" s="431">
        <v>0.105</v>
      </c>
      <c r="Z80" s="431"/>
      <c r="AA80" s="431">
        <v>0.10100000000000001</v>
      </c>
      <c r="AB80" s="431"/>
      <c r="AC80" s="349">
        <v>8.5999999999999993E-2</v>
      </c>
      <c r="AD80" s="349"/>
      <c r="AE80" s="356">
        <v>9.9000000000000005E-2</v>
      </c>
      <c r="AF80" s="355"/>
      <c r="AG80" s="349">
        <v>8.2000000000000003E-2</v>
      </c>
      <c r="AH80" s="349"/>
      <c r="AI80" s="434">
        <v>0.108</v>
      </c>
      <c r="AJ80" s="434"/>
      <c r="AK80" s="434">
        <v>9.1999999999999998E-2</v>
      </c>
      <c r="AL80" s="434"/>
      <c r="AM80" s="349">
        <v>9.5000000000000001E-2</v>
      </c>
      <c r="AN80" s="349"/>
      <c r="AO80" s="356">
        <v>9.5000000000000001E-2</v>
      </c>
      <c r="AP80" s="355"/>
      <c r="AQ80" s="349">
        <v>6.7000000000000004E-2</v>
      </c>
      <c r="AR80" s="349"/>
      <c r="AS80" s="434">
        <v>0.123</v>
      </c>
      <c r="AT80" s="434"/>
      <c r="AU80" s="434">
        <v>0.11</v>
      </c>
      <c r="AV80" s="434"/>
      <c r="AW80" s="349">
        <v>0.122</v>
      </c>
      <c r="AX80" s="349"/>
      <c r="AY80" s="492">
        <v>0.106</v>
      </c>
      <c r="AZ80" s="349"/>
      <c r="BA80" s="492">
        <v>0.12</v>
      </c>
      <c r="BB80" s="349"/>
      <c r="BC80" s="434">
        <v>0.17699999999999999</v>
      </c>
      <c r="BD80" s="434"/>
      <c r="BE80" s="434">
        <v>0.184</v>
      </c>
      <c r="BF80" s="434"/>
      <c r="BG80" s="349">
        <v>0.184</v>
      </c>
      <c r="BH80" s="491"/>
      <c r="BI80" s="349">
        <v>0.16800000000000001</v>
      </c>
      <c r="BJ80" s="491"/>
      <c r="BK80" s="492">
        <v>0.15806553980827839</v>
      </c>
      <c r="BL80" s="349"/>
      <c r="BM80" s="571">
        <v>0.18077127659574468</v>
      </c>
      <c r="BN80" s="349"/>
      <c r="BO80" s="469">
        <v>0.19754669182880175</v>
      </c>
      <c r="BP80" s="353"/>
      <c r="BQ80" s="352">
        <v>0.19890429338103757</v>
      </c>
      <c r="BR80" s="564"/>
      <c r="BS80" s="492">
        <v>0.18518029322414475</v>
      </c>
      <c r="BT80" s="491"/>
      <c r="BU80" s="349">
        <v>0.1560094257138592</v>
      </c>
      <c r="BV80" s="349"/>
      <c r="BW80" s="571">
        <v>0.21735141833411784</v>
      </c>
      <c r="BX80" s="349"/>
      <c r="BY80" s="352">
        <v>0.18227649961629744</v>
      </c>
      <c r="BZ80" s="353"/>
      <c r="CA80" s="352">
        <v>0.20685540731098817</v>
      </c>
      <c r="CB80" s="564"/>
      <c r="CC80" s="492">
        <v>0.19170670836140188</v>
      </c>
      <c r="CD80" s="601"/>
      <c r="CE80" s="349">
        <f>+CE79/168438</f>
        <v>0.14211757441907408</v>
      </c>
      <c r="CF80" s="349"/>
      <c r="CG80" s="571">
        <f>+CG79/181535</f>
        <v>0.20595477456137934</v>
      </c>
      <c r="CH80" s="349"/>
      <c r="CI80" s="352">
        <f>+CI79/183533</f>
        <v>0.18047980472176667</v>
      </c>
      <c r="CJ80" s="353"/>
      <c r="CK80" s="352">
        <f>+CK79/214544</f>
        <v>0.16470747259303453</v>
      </c>
      <c r="CL80" s="564"/>
      <c r="CM80" s="492">
        <f>+CM79/748050</f>
        <v>0.17350043446293698</v>
      </c>
      <c r="CN80" s="601"/>
      <c r="CO80" s="492">
        <v>0.16900000000000001</v>
      </c>
      <c r="CP80" s="601"/>
      <c r="CQ80" s="349">
        <f>+CQ79/171846</f>
        <v>0.14693970182605356</v>
      </c>
      <c r="CR80" s="349"/>
      <c r="CS80" s="571">
        <f>+CS79/197585</f>
        <v>0.18953361844269556</v>
      </c>
      <c r="CT80" s="349"/>
      <c r="CU80" s="352">
        <f>+CU79/202633</f>
        <v>0.17947224785696309</v>
      </c>
      <c r="CV80" s="353"/>
      <c r="CW80" s="352">
        <f>+CW79/214433</f>
        <v>0.16264287679601555</v>
      </c>
      <c r="CX80" s="564"/>
      <c r="CY80" s="492">
        <f>+CY79/786497</f>
        <v>0.17030325608362143</v>
      </c>
      <c r="CZ80" s="601"/>
      <c r="DA80" s="349">
        <f>+DA79/180554</f>
        <v>1.4854281821504924E-2</v>
      </c>
      <c r="DB80" s="349"/>
      <c r="DC80" s="571">
        <f>+DC79/201295</f>
        <v>0.14245261929009662</v>
      </c>
      <c r="DD80" s="349"/>
      <c r="DE80" s="352">
        <f>+DE79/199197</f>
        <v>0.16183476658785023</v>
      </c>
      <c r="DF80" s="353"/>
      <c r="DG80" s="352">
        <f>+DG79/212816</f>
        <v>0.10974738741448012</v>
      </c>
      <c r="DH80" s="564"/>
      <c r="DI80" s="492">
        <f>+DI79/793862</f>
        <v>0.10952785244790657</v>
      </c>
      <c r="DJ80" s="601"/>
      <c r="DK80" s="348" t="s">
        <v>91</v>
      </c>
      <c r="DL80" s="349"/>
      <c r="DM80" s="350" t="s">
        <v>91</v>
      </c>
      <c r="DN80" s="351"/>
      <c r="DO80" s="352">
        <f>+DO79/192940</f>
        <v>0.23675235824608687</v>
      </c>
      <c r="DP80" s="353"/>
      <c r="DQ80" s="352">
        <f>+DQ79/193896</f>
        <v>0.1300903577175393</v>
      </c>
      <c r="DR80" s="421"/>
      <c r="DS80" s="422">
        <f>+DS79/755231</f>
        <v>0.21129561683776221</v>
      </c>
      <c r="DT80" s="353"/>
      <c r="DU80" s="348">
        <f>+DU79/136650</f>
        <v>0.13874862788144895</v>
      </c>
      <c r="DV80" s="349"/>
      <c r="DW80" s="350">
        <f>+DW79/179850</f>
        <v>0.2236085626911315</v>
      </c>
      <c r="DX80" s="351"/>
      <c r="DY80" s="352">
        <f>+DY79/197084</f>
        <v>0.25204481337906681</v>
      </c>
      <c r="DZ80" s="353"/>
      <c r="EA80" s="354">
        <f>+EA79/216960</f>
        <v>0.15069137168141594</v>
      </c>
      <c r="EB80" s="355"/>
      <c r="EC80" s="356">
        <f>+EC79/730544</f>
        <v>0.19375150572723887</v>
      </c>
      <c r="ED80" s="357"/>
      <c r="EE80" s="300"/>
      <c r="EF80" s="301"/>
      <c r="EG80" s="301"/>
      <c r="EH80" s="301"/>
      <c r="EI80" s="301"/>
      <c r="EJ80" s="301"/>
      <c r="EK80" s="301"/>
      <c r="EL80" s="301"/>
      <c r="EM80" s="301"/>
      <c r="EN80" s="302"/>
      <c r="EO80" s="348">
        <v>0.24</v>
      </c>
      <c r="EP80" s="349"/>
      <c r="EQ80" s="350">
        <v>0.30599999999999999</v>
      </c>
      <c r="ER80" s="351"/>
      <c r="ES80" s="352">
        <v>0.246</v>
      </c>
      <c r="ET80" s="353"/>
      <c r="EU80" s="354">
        <v>0.28999999999999998</v>
      </c>
      <c r="EV80" s="355"/>
      <c r="EW80" s="356">
        <v>0.27200000000000002</v>
      </c>
      <c r="EX80" s="357"/>
      <c r="EY80" s="348">
        <v>0.314</v>
      </c>
      <c r="EZ80" s="349"/>
      <c r="FA80" s="350">
        <v>0.29299999999999998</v>
      </c>
      <c r="FB80" s="623"/>
      <c r="FC80" s="624">
        <v>0.29199999999999998</v>
      </c>
      <c r="FD80" s="625"/>
      <c r="FE80" s="354">
        <v>0.24299999999999999</v>
      </c>
      <c r="FF80" s="355"/>
      <c r="FG80" s="356">
        <v>0.28399999999999997</v>
      </c>
      <c r="FH80" s="357"/>
    </row>
    <row r="81" spans="1:164" s="216" customFormat="1" ht="16" x14ac:dyDescent="0.2">
      <c r="A81" s="221"/>
      <c r="B81" s="221"/>
      <c r="C81" s="221"/>
      <c r="D81" s="221"/>
      <c r="E81" s="221"/>
      <c r="F81" s="221"/>
      <c r="G81" s="221"/>
      <c r="H81" s="221"/>
      <c r="I81" s="221"/>
      <c r="J81" s="221"/>
      <c r="K81" s="221"/>
      <c r="L81" s="221"/>
      <c r="M81" s="221"/>
      <c r="N81" s="221"/>
      <c r="O81" s="221"/>
      <c r="P81" s="221"/>
      <c r="Q81" s="221"/>
      <c r="R81" s="221"/>
      <c r="S81" s="221"/>
      <c r="T81" s="221"/>
      <c r="U81" s="221"/>
      <c r="V81" s="221"/>
      <c r="W81" s="219"/>
      <c r="X81" s="219"/>
      <c r="Y81" s="219"/>
      <c r="Z81" s="219"/>
      <c r="AA81" s="219"/>
      <c r="AB81" s="219"/>
      <c r="AC81" s="219"/>
      <c r="AD81" s="219"/>
      <c r="AE81" s="219"/>
      <c r="AF81" s="219"/>
      <c r="AG81" s="219"/>
      <c r="AH81" s="219"/>
      <c r="AI81" s="219"/>
      <c r="AJ81" s="219"/>
      <c r="AK81" s="219"/>
      <c r="AL81" s="219"/>
      <c r="AM81" s="219"/>
      <c r="AN81" s="219"/>
      <c r="AO81" s="219"/>
      <c r="AP81" s="219"/>
      <c r="AQ81" s="219"/>
      <c r="AR81" s="219"/>
      <c r="AS81" s="219"/>
      <c r="AT81" s="219"/>
      <c r="AU81" s="219"/>
      <c r="AV81" s="219"/>
      <c r="AW81" s="219"/>
      <c r="AX81" s="219"/>
      <c r="AY81" s="219"/>
      <c r="AZ81" s="219"/>
      <c r="BA81" s="219"/>
      <c r="BB81" s="219"/>
      <c r="BC81" s="219"/>
      <c r="BD81" s="219"/>
      <c r="BE81" s="219"/>
      <c r="BF81" s="219"/>
      <c r="BG81" s="219"/>
      <c r="BH81" s="220"/>
      <c r="BI81" s="219"/>
      <c r="BJ81" s="219"/>
      <c r="BK81" s="219"/>
      <c r="BL81" s="219"/>
      <c r="BM81" s="219"/>
      <c r="BN81" s="219"/>
      <c r="BO81" s="219"/>
      <c r="BP81" s="219"/>
      <c r="BQ81" s="219"/>
      <c r="BR81" s="219"/>
      <c r="BS81" s="219"/>
      <c r="BT81" s="219"/>
      <c r="BU81" s="219"/>
      <c r="BV81" s="219"/>
      <c r="BW81" s="219"/>
      <c r="BX81" s="219"/>
      <c r="BY81" s="219"/>
      <c r="BZ81" s="219"/>
      <c r="CA81" s="219"/>
      <c r="CB81" s="219"/>
      <c r="CC81" s="219"/>
      <c r="CD81" s="219"/>
      <c r="CE81" s="219"/>
      <c r="CF81" s="219"/>
      <c r="CG81" s="219"/>
      <c r="CH81" s="219"/>
      <c r="CI81" s="219"/>
      <c r="CJ81" s="219"/>
      <c r="CK81" s="219"/>
      <c r="CL81" s="219"/>
      <c r="CM81" s="219"/>
      <c r="CN81" s="219"/>
      <c r="CO81" s="219"/>
      <c r="CP81" s="219"/>
      <c r="CQ81" s="219"/>
      <c r="CR81" s="219"/>
      <c r="CS81" s="219"/>
      <c r="CT81" s="219"/>
      <c r="CU81" s="219"/>
      <c r="CV81" s="219"/>
      <c r="CW81" s="219"/>
      <c r="CX81" s="219"/>
      <c r="CY81" s="219"/>
      <c r="CZ81" s="219"/>
      <c r="DA81" s="219"/>
      <c r="DB81" s="219"/>
      <c r="DC81" s="219"/>
      <c r="DD81" s="219"/>
      <c r="DE81" s="219"/>
      <c r="DF81" s="219"/>
      <c r="DG81" s="219"/>
      <c r="DH81" s="219"/>
      <c r="DI81" s="219"/>
      <c r="DJ81" s="219"/>
      <c r="DK81" s="219"/>
      <c r="DL81" s="219"/>
      <c r="DM81" s="219"/>
      <c r="DN81" s="219"/>
      <c r="DO81" s="219"/>
      <c r="DP81" s="219"/>
      <c r="DQ81" s="219"/>
      <c r="DR81" s="219"/>
      <c r="DS81" s="219"/>
      <c r="DT81" s="219"/>
      <c r="DU81" s="219"/>
      <c r="DV81" s="219"/>
      <c r="DW81" s="219"/>
      <c r="DX81" s="219"/>
      <c r="DY81" s="219"/>
      <c r="DZ81" s="219"/>
      <c r="EA81" s="219"/>
      <c r="EB81" s="219"/>
      <c r="EC81" s="219"/>
      <c r="ED81" s="219"/>
      <c r="EE81" s="219"/>
      <c r="EF81" s="219"/>
      <c r="EG81" s="219"/>
      <c r="EH81" s="219"/>
      <c r="EI81" s="219"/>
      <c r="EJ81" s="219"/>
      <c r="EK81" s="219"/>
      <c r="EL81" s="219"/>
      <c r="EM81" s="219"/>
      <c r="EN81" s="219"/>
      <c r="EO81" s="219"/>
      <c r="EP81" s="219"/>
      <c r="EQ81" s="219"/>
      <c r="ER81" s="219"/>
      <c r="ES81" s="219"/>
      <c r="ET81" s="219"/>
      <c r="EU81" s="219"/>
      <c r="EV81" s="219"/>
      <c r="EW81" s="219"/>
      <c r="EX81" s="219"/>
      <c r="EY81" s="219"/>
      <c r="EZ81" s="219"/>
      <c r="FA81" s="219"/>
      <c r="FB81" s="219"/>
      <c r="FC81" s="219"/>
      <c r="FD81" s="219"/>
      <c r="FE81" s="219"/>
      <c r="FF81" s="219"/>
      <c r="FG81" s="219"/>
      <c r="FH81" s="219"/>
    </row>
    <row r="82" spans="1:164" s="216" customFormat="1" ht="16" x14ac:dyDescent="0.2">
      <c r="A82" s="260" t="s">
        <v>128</v>
      </c>
      <c r="B82" s="217"/>
      <c r="C82" s="217"/>
      <c r="D82" s="217"/>
      <c r="E82" s="217"/>
      <c r="F82" s="217"/>
      <c r="G82" s="217"/>
      <c r="H82" s="217"/>
      <c r="I82" s="217"/>
      <c r="J82" s="217"/>
      <c r="K82" s="217"/>
      <c r="L82" s="217"/>
      <c r="M82" s="217"/>
      <c r="N82" s="217"/>
      <c r="O82" s="217"/>
      <c r="P82" s="217"/>
      <c r="Q82" s="217"/>
      <c r="R82" s="217"/>
      <c r="S82" s="217"/>
      <c r="T82" s="217"/>
      <c r="U82" s="217"/>
      <c r="V82" s="217"/>
      <c r="W82" s="153"/>
      <c r="X82" s="62"/>
      <c r="Y82" s="153"/>
      <c r="Z82" s="62"/>
      <c r="AA82" s="62"/>
      <c r="AB82" s="62"/>
      <c r="AC82" s="62"/>
      <c r="AD82" s="62"/>
      <c r="AE82" s="153"/>
      <c r="AF82" s="62"/>
      <c r="AG82" s="153"/>
      <c r="AH82" s="62"/>
      <c r="AI82" s="153"/>
      <c r="AJ82" s="153"/>
      <c r="AK82" s="153"/>
      <c r="AL82" s="153"/>
      <c r="AM82" s="153"/>
      <c r="AN82" s="153"/>
      <c r="AO82" s="153"/>
      <c r="AP82" s="153"/>
      <c r="AQ82" s="153"/>
      <c r="AR82" s="62"/>
      <c r="AS82" s="218"/>
      <c r="AT82" s="62"/>
      <c r="AU82" s="62"/>
      <c r="AV82" s="62"/>
      <c r="AW82" s="62"/>
      <c r="AX82" s="62"/>
      <c r="AY82" s="218"/>
      <c r="AZ82" s="62"/>
      <c r="BA82" s="153"/>
      <c r="BB82" s="62"/>
      <c r="BC82" s="153"/>
      <c r="BD82" s="62"/>
      <c r="BE82" s="62"/>
      <c r="BF82" s="62"/>
      <c r="BG82" s="219"/>
      <c r="BH82" s="220"/>
      <c r="BI82" s="220"/>
      <c r="BJ82" s="220"/>
      <c r="BK82" s="220"/>
      <c r="BL82" s="220"/>
      <c r="BM82" s="220"/>
      <c r="BN82" s="220"/>
      <c r="BO82" s="220"/>
      <c r="BP82" s="220"/>
      <c r="BQ82" s="220"/>
      <c r="BR82" s="220"/>
      <c r="BS82" s="219"/>
      <c r="BT82" s="219"/>
      <c r="BU82" s="220"/>
      <c r="BV82" s="220"/>
      <c r="BW82" s="220"/>
      <c r="BX82" s="220"/>
      <c r="BY82" s="220"/>
      <c r="BZ82" s="220"/>
      <c r="CA82" s="220"/>
      <c r="CB82" s="220"/>
      <c r="CC82" s="219"/>
      <c r="CD82" s="219"/>
      <c r="CE82" s="220"/>
      <c r="CF82" s="220"/>
      <c r="CG82" s="220"/>
      <c r="CH82" s="220"/>
      <c r="CI82" s="220"/>
      <c r="CJ82" s="220"/>
      <c r="CK82" s="220"/>
      <c r="CL82" s="220"/>
      <c r="CM82" s="219"/>
      <c r="CN82" s="219"/>
      <c r="CO82" s="219"/>
      <c r="CP82" s="219"/>
      <c r="CQ82" s="220"/>
      <c r="CR82" s="220"/>
      <c r="CS82" s="220"/>
      <c r="CT82" s="220"/>
      <c r="CU82" s="220"/>
      <c r="CV82" s="220"/>
      <c r="CW82" s="220"/>
      <c r="CX82" s="220"/>
      <c r="CY82" s="219"/>
      <c r="CZ82" s="219"/>
      <c r="DA82" s="220"/>
      <c r="DB82" s="220"/>
      <c r="DC82" s="220"/>
      <c r="DD82" s="220"/>
      <c r="DE82" s="220"/>
      <c r="DF82" s="220"/>
      <c r="DG82" s="220"/>
      <c r="DH82" s="220"/>
      <c r="DI82" s="219"/>
      <c r="DJ82" s="219"/>
      <c r="DK82" s="220"/>
      <c r="DL82" s="220"/>
      <c r="DM82" s="220"/>
      <c r="DN82" s="220"/>
      <c r="DO82" s="220"/>
      <c r="DP82" s="220"/>
      <c r="DQ82" s="220"/>
      <c r="DR82" s="220"/>
      <c r="DS82" s="219"/>
      <c r="DT82" s="219"/>
      <c r="DU82" s="220"/>
      <c r="DV82" s="220"/>
      <c r="DW82" s="220"/>
      <c r="DX82" s="220"/>
      <c r="DY82" s="220"/>
      <c r="DZ82" s="220"/>
      <c r="EA82" s="220"/>
      <c r="EB82" s="220"/>
      <c r="EC82" s="219"/>
      <c r="ED82" s="219"/>
      <c r="EE82" s="220"/>
      <c r="EF82" s="220"/>
      <c r="EG82" s="220"/>
      <c r="EH82" s="220"/>
      <c r="EI82" s="220"/>
      <c r="EJ82" s="220"/>
      <c r="EK82" s="220"/>
      <c r="EL82" s="220"/>
      <c r="EM82" s="219"/>
      <c r="EN82" s="219"/>
      <c r="EO82" s="220"/>
      <c r="EP82" s="220"/>
      <c r="EQ82" s="220"/>
      <c r="ER82" s="220"/>
      <c r="ES82" s="220"/>
      <c r="ET82" s="220"/>
      <c r="EU82" s="220"/>
      <c r="EV82" s="220"/>
      <c r="EW82" s="219"/>
      <c r="EX82" s="219"/>
      <c r="EY82" s="220"/>
      <c r="EZ82" s="220"/>
      <c r="FA82" s="220"/>
      <c r="FB82" s="220"/>
      <c r="FC82" s="220"/>
      <c r="FD82" s="220"/>
      <c r="FE82" s="220"/>
      <c r="FF82" s="220"/>
      <c r="FG82" s="219"/>
      <c r="FH82" s="219"/>
    </row>
    <row r="83" spans="1:164" s="216" customFormat="1" ht="16" x14ac:dyDescent="0.2">
      <c r="A83" s="260" t="s">
        <v>142</v>
      </c>
      <c r="B83" s="217"/>
      <c r="C83" s="217"/>
      <c r="D83" s="217"/>
      <c r="E83" s="217"/>
      <c r="F83" s="217"/>
      <c r="G83" s="217"/>
      <c r="H83" s="217"/>
      <c r="I83" s="217"/>
      <c r="J83" s="217"/>
      <c r="K83" s="217"/>
      <c r="L83" s="217"/>
      <c r="M83" s="217"/>
      <c r="N83" s="217"/>
      <c r="O83" s="217"/>
      <c r="P83" s="217"/>
      <c r="Q83" s="217"/>
      <c r="R83" s="217"/>
      <c r="S83" s="217"/>
      <c r="T83" s="217"/>
      <c r="U83" s="217"/>
      <c r="V83" s="217"/>
      <c r="W83" s="153"/>
      <c r="X83" s="62"/>
      <c r="Y83" s="153"/>
      <c r="Z83" s="62"/>
      <c r="AA83" s="62"/>
      <c r="AB83" s="62"/>
      <c r="AC83" s="62"/>
      <c r="AD83" s="62"/>
      <c r="AE83" s="153"/>
      <c r="AF83" s="62"/>
      <c r="AG83" s="153"/>
      <c r="AH83" s="62"/>
      <c r="AI83" s="153"/>
      <c r="AJ83" s="153"/>
      <c r="AK83" s="153"/>
      <c r="AL83" s="153"/>
      <c r="AM83" s="153"/>
      <c r="AN83" s="153"/>
      <c r="AO83" s="153"/>
      <c r="AP83" s="153"/>
      <c r="AQ83" s="153"/>
      <c r="AR83" s="62"/>
      <c r="AS83" s="218"/>
      <c r="AT83" s="62"/>
      <c r="AU83" s="62"/>
      <c r="AV83" s="62"/>
      <c r="AW83" s="62"/>
      <c r="AX83" s="62"/>
      <c r="AY83" s="218"/>
      <c r="AZ83" s="62"/>
      <c r="BA83" s="153"/>
      <c r="BB83" s="62"/>
      <c r="BC83" s="153"/>
      <c r="BD83" s="62"/>
      <c r="BE83" s="62"/>
      <c r="BF83" s="62"/>
      <c r="BG83" s="219"/>
      <c r="BH83" s="220"/>
      <c r="BI83" s="220"/>
      <c r="BJ83" s="220"/>
      <c r="BK83" s="220"/>
      <c r="BL83" s="220"/>
      <c r="BM83" s="220"/>
      <c r="BN83" s="220"/>
      <c r="BO83" s="220"/>
      <c r="BP83" s="220"/>
      <c r="BQ83" s="220"/>
      <c r="BR83" s="220"/>
      <c r="BS83" s="219"/>
      <c r="BT83" s="219"/>
      <c r="BU83" s="220"/>
      <c r="BV83" s="220"/>
      <c r="BW83" s="220"/>
      <c r="BX83" s="220"/>
      <c r="BY83" s="220"/>
      <c r="BZ83" s="220"/>
      <c r="CA83" s="220"/>
      <c r="CB83" s="220"/>
      <c r="CC83" s="219"/>
      <c r="CD83" s="219"/>
      <c r="CE83" s="220"/>
      <c r="CF83" s="220"/>
      <c r="CG83" s="220"/>
      <c r="CH83" s="220"/>
      <c r="CI83" s="220"/>
      <c r="CJ83" s="220"/>
      <c r="CK83" s="220"/>
      <c r="CL83" s="220"/>
      <c r="CM83" s="219"/>
      <c r="CN83" s="219"/>
      <c r="CO83" s="219"/>
      <c r="CP83" s="219"/>
      <c r="CQ83" s="220"/>
      <c r="CR83" s="220"/>
      <c r="CS83" s="220"/>
      <c r="CT83" s="220"/>
      <c r="CU83" s="220"/>
      <c r="CV83" s="220"/>
      <c r="CW83" s="220"/>
      <c r="CX83" s="220"/>
      <c r="CY83" s="219"/>
      <c r="CZ83" s="219"/>
      <c r="DA83" s="220"/>
      <c r="DB83" s="220"/>
      <c r="DC83" s="220"/>
      <c r="DD83" s="220"/>
      <c r="DE83" s="220"/>
      <c r="DF83" s="220"/>
      <c r="DG83" s="220"/>
      <c r="DH83" s="220"/>
      <c r="DI83" s="219"/>
      <c r="DJ83" s="219"/>
      <c r="DK83" s="220"/>
      <c r="DL83" s="220"/>
      <c r="DM83" s="220"/>
      <c r="DN83" s="220"/>
      <c r="DO83" s="220"/>
      <c r="DP83" s="220"/>
      <c r="DQ83" s="220"/>
      <c r="DR83" s="220"/>
      <c r="DS83" s="219"/>
      <c r="DT83" s="219"/>
      <c r="DU83" s="220"/>
      <c r="DV83" s="220"/>
      <c r="DW83" s="220"/>
      <c r="DX83" s="220"/>
      <c r="DY83" s="220"/>
      <c r="DZ83" s="220"/>
      <c r="EA83" s="220"/>
      <c r="EB83" s="220"/>
      <c r="EC83" s="219"/>
      <c r="ED83" s="219"/>
      <c r="EE83" s="220"/>
      <c r="EF83" s="220"/>
      <c r="EG83" s="220"/>
      <c r="EH83" s="220"/>
      <c r="EI83" s="220"/>
      <c r="EJ83" s="220"/>
      <c r="EK83" s="220"/>
      <c r="EL83" s="220"/>
      <c r="EM83" s="219"/>
      <c r="EN83" s="219"/>
      <c r="EO83" s="220"/>
      <c r="EP83" s="220"/>
      <c r="EQ83" s="220"/>
      <c r="ER83" s="220"/>
      <c r="ES83" s="220"/>
      <c r="ET83" s="220"/>
      <c r="EU83" s="220"/>
      <c r="EV83" s="220"/>
      <c r="EW83" s="219"/>
      <c r="EX83" s="219"/>
      <c r="EY83" s="220"/>
      <c r="EZ83" s="220"/>
      <c r="FA83" s="220"/>
      <c r="FB83" s="220"/>
      <c r="FC83" s="220"/>
      <c r="FD83" s="220"/>
      <c r="FE83" s="220"/>
      <c r="FF83" s="220"/>
      <c r="FG83" s="219"/>
      <c r="FH83" s="219"/>
    </row>
    <row r="84" spans="1:164" s="216" customFormat="1" ht="16" x14ac:dyDescent="0.2">
      <c r="A84" s="260"/>
      <c r="B84" s="217"/>
      <c r="C84" s="217"/>
      <c r="D84" s="217"/>
      <c r="E84" s="217"/>
      <c r="F84" s="217"/>
      <c r="G84" s="217"/>
      <c r="H84" s="217"/>
      <c r="I84" s="217"/>
      <c r="J84" s="217"/>
      <c r="K84" s="217"/>
      <c r="L84" s="217"/>
      <c r="M84" s="217"/>
      <c r="N84" s="217"/>
      <c r="O84" s="217"/>
      <c r="P84" s="217"/>
      <c r="Q84" s="217"/>
      <c r="R84" s="217"/>
      <c r="S84" s="217"/>
      <c r="T84" s="217"/>
      <c r="U84" s="217"/>
      <c r="V84" s="217"/>
      <c r="W84" s="153"/>
      <c r="X84" s="62"/>
      <c r="Y84" s="153"/>
      <c r="Z84" s="62"/>
      <c r="AA84" s="62"/>
      <c r="AB84" s="62"/>
      <c r="AC84" s="62"/>
      <c r="AD84" s="62"/>
      <c r="AE84" s="153"/>
      <c r="AF84" s="62"/>
      <c r="AG84" s="153"/>
      <c r="AH84" s="62"/>
      <c r="AI84" s="153"/>
      <c r="AJ84" s="153"/>
      <c r="AK84" s="153"/>
      <c r="AL84" s="153"/>
      <c r="AM84" s="153"/>
      <c r="AN84" s="153"/>
      <c r="AO84" s="153"/>
      <c r="AP84" s="153"/>
      <c r="AQ84" s="153"/>
      <c r="AR84" s="62"/>
      <c r="AS84" s="218"/>
      <c r="AT84" s="62"/>
      <c r="AU84" s="62"/>
      <c r="AV84" s="62"/>
      <c r="AW84" s="62"/>
      <c r="AX84" s="62"/>
      <c r="AY84" s="218"/>
      <c r="AZ84" s="62"/>
      <c r="BA84" s="153"/>
      <c r="BB84" s="62"/>
      <c r="BC84" s="153"/>
      <c r="BD84" s="62"/>
      <c r="BE84" s="62"/>
      <c r="BF84" s="62"/>
      <c r="BG84" s="219"/>
      <c r="BH84" s="220"/>
      <c r="BI84" s="220"/>
      <c r="BJ84" s="220"/>
      <c r="BK84" s="220"/>
      <c r="BL84" s="220"/>
      <c r="BM84" s="220"/>
      <c r="BN84" s="220"/>
      <c r="BO84" s="220"/>
      <c r="BP84" s="220"/>
      <c r="BQ84" s="220"/>
      <c r="BR84" s="220"/>
      <c r="BS84" s="219"/>
      <c r="BT84" s="219"/>
      <c r="BU84" s="220"/>
      <c r="BV84" s="220"/>
      <c r="BW84" s="220"/>
      <c r="BX84" s="220"/>
      <c r="BY84" s="220"/>
      <c r="BZ84" s="220"/>
      <c r="CA84" s="220"/>
      <c r="CB84" s="220"/>
      <c r="CC84" s="219"/>
      <c r="CD84" s="219"/>
      <c r="CE84" s="220"/>
      <c r="CF84" s="220"/>
      <c r="CG84" s="220"/>
      <c r="CH84" s="220"/>
      <c r="CI84" s="220"/>
      <c r="CJ84" s="220"/>
      <c r="CK84" s="220"/>
      <c r="CL84" s="220"/>
      <c r="CM84" s="219"/>
      <c r="CN84" s="219"/>
      <c r="CO84" s="219"/>
      <c r="CP84" s="219"/>
      <c r="CQ84" s="220"/>
      <c r="CR84" s="220"/>
      <c r="CS84" s="220"/>
      <c r="CT84" s="220"/>
      <c r="CU84" s="220"/>
      <c r="CV84" s="220"/>
      <c r="CW84" s="220"/>
      <c r="CX84" s="220"/>
      <c r="CY84" s="219"/>
      <c r="CZ84" s="219"/>
      <c r="DA84" s="220"/>
      <c r="DB84" s="220"/>
      <c r="DC84" s="220"/>
      <c r="DD84" s="220"/>
      <c r="DE84" s="220"/>
      <c r="DF84" s="220"/>
      <c r="DG84" s="220"/>
      <c r="DH84" s="220"/>
      <c r="DI84" s="219"/>
      <c r="DJ84" s="219"/>
      <c r="DK84" s="220"/>
      <c r="DL84" s="220"/>
      <c r="DM84" s="220"/>
      <c r="DN84" s="220"/>
      <c r="DO84" s="220"/>
      <c r="DP84" s="220"/>
      <c r="DQ84" s="220"/>
      <c r="DR84" s="220"/>
      <c r="DS84" s="219"/>
      <c r="DT84" s="219"/>
      <c r="DU84" s="220"/>
      <c r="DV84" s="220"/>
      <c r="DW84" s="220"/>
      <c r="DX84" s="220"/>
      <c r="DY84" s="220"/>
      <c r="DZ84" s="220"/>
      <c r="EA84" s="220"/>
      <c r="EB84" s="220"/>
      <c r="EC84" s="219"/>
      <c r="ED84" s="219"/>
      <c r="EE84" s="220"/>
      <c r="EF84" s="220"/>
      <c r="EG84" s="220"/>
      <c r="EH84" s="220"/>
      <c r="EI84" s="220"/>
      <c r="EJ84" s="220"/>
      <c r="EK84" s="220"/>
      <c r="EL84" s="220"/>
      <c r="EM84" s="219"/>
      <c r="EN84" s="219"/>
      <c r="EO84" s="220"/>
      <c r="EP84" s="220"/>
      <c r="EQ84" s="220"/>
      <c r="ER84" s="220"/>
      <c r="ES84" s="220"/>
      <c r="ET84" s="220"/>
      <c r="EU84" s="220"/>
      <c r="EV84" s="220"/>
      <c r="EW84" s="219"/>
      <c r="EX84" s="219"/>
      <c r="EY84" s="220"/>
      <c r="EZ84" s="220"/>
      <c r="FA84" s="220"/>
      <c r="FB84" s="220"/>
      <c r="FC84" s="220"/>
      <c r="FD84" s="220"/>
      <c r="FE84" s="220"/>
      <c r="FF84" s="220"/>
      <c r="FG84" s="219"/>
      <c r="FH84" s="219"/>
    </row>
    <row r="85" spans="1:164" s="229" customFormat="1" ht="16" x14ac:dyDescent="0.2">
      <c r="A85" s="261" t="s">
        <v>143</v>
      </c>
      <c r="B85" s="223"/>
      <c r="C85" s="223"/>
      <c r="D85" s="223"/>
      <c r="E85" s="223"/>
      <c r="F85" s="223"/>
      <c r="G85" s="223"/>
      <c r="H85" s="223"/>
      <c r="I85" s="223"/>
      <c r="J85" s="223"/>
      <c r="K85" s="223"/>
      <c r="L85" s="223"/>
      <c r="M85" s="223"/>
      <c r="N85" s="223"/>
      <c r="O85" s="223"/>
      <c r="P85" s="223"/>
      <c r="Q85" s="223"/>
      <c r="R85" s="223"/>
      <c r="S85" s="223"/>
      <c r="T85" s="223"/>
      <c r="U85" s="223"/>
      <c r="V85" s="223"/>
      <c r="W85" s="224"/>
      <c r="X85" s="225"/>
      <c r="Y85" s="224"/>
      <c r="Z85" s="225"/>
      <c r="AA85" s="225"/>
      <c r="AB85" s="225"/>
      <c r="AC85" s="225"/>
      <c r="AD85" s="225"/>
      <c r="AE85" s="224"/>
      <c r="AF85" s="225"/>
      <c r="AG85" s="224"/>
      <c r="AH85" s="225"/>
      <c r="AI85" s="224"/>
      <c r="AJ85" s="224"/>
      <c r="AK85" s="224"/>
      <c r="AL85" s="224"/>
      <c r="AM85" s="224"/>
      <c r="AN85" s="224"/>
      <c r="AO85" s="224"/>
      <c r="AP85" s="224"/>
      <c r="AQ85" s="224"/>
      <c r="AR85" s="225"/>
      <c r="AS85" s="226"/>
      <c r="AT85" s="225"/>
      <c r="AU85" s="225"/>
      <c r="AV85" s="225"/>
      <c r="AW85" s="225"/>
      <c r="AX85" s="225"/>
      <c r="AY85" s="226"/>
      <c r="AZ85" s="225"/>
      <c r="BA85" s="224"/>
      <c r="BB85" s="225"/>
      <c r="BC85" s="224"/>
      <c r="BD85" s="225"/>
      <c r="BE85" s="225"/>
      <c r="BF85" s="225"/>
      <c r="BG85" s="227"/>
      <c r="BH85" s="228"/>
      <c r="BI85" s="228"/>
      <c r="BJ85" s="228"/>
      <c r="BK85" s="228"/>
      <c r="BL85" s="228"/>
      <c r="BM85" s="228"/>
      <c r="BN85" s="228"/>
      <c r="BO85" s="228"/>
      <c r="BP85" s="228"/>
      <c r="BQ85" s="228"/>
      <c r="BR85" s="228"/>
      <c r="BS85" s="227"/>
      <c r="BT85" s="227"/>
      <c r="BU85" s="228"/>
      <c r="BV85" s="228"/>
      <c r="BW85" s="228"/>
      <c r="BX85" s="228"/>
      <c r="BY85" s="228"/>
      <c r="BZ85" s="228"/>
      <c r="CA85" s="228"/>
      <c r="CB85" s="228"/>
      <c r="CC85" s="227"/>
      <c r="CD85" s="227"/>
      <c r="CE85" s="228"/>
      <c r="CF85" s="228"/>
      <c r="CG85" s="228"/>
      <c r="CH85" s="228"/>
      <c r="CI85" s="228"/>
      <c r="CJ85" s="228"/>
      <c r="CK85" s="228"/>
      <c r="CL85" s="228"/>
      <c r="CM85" s="227"/>
      <c r="CN85" s="227"/>
      <c r="CO85" s="227"/>
      <c r="CP85" s="227"/>
      <c r="CQ85" s="228"/>
      <c r="CR85" s="228"/>
      <c r="CS85" s="228"/>
      <c r="CT85" s="228"/>
      <c r="CU85" s="228"/>
      <c r="CV85" s="228"/>
      <c r="CW85" s="228"/>
      <c r="CX85" s="228"/>
      <c r="CY85" s="227"/>
      <c r="CZ85" s="227"/>
      <c r="DA85" s="228"/>
      <c r="DB85" s="228"/>
      <c r="DC85" s="228"/>
      <c r="DD85" s="228"/>
      <c r="DE85" s="228"/>
      <c r="DF85" s="228"/>
      <c r="DG85" s="228"/>
      <c r="DH85" s="228"/>
      <c r="DI85" s="227"/>
      <c r="DJ85" s="227"/>
      <c r="DK85" s="228"/>
      <c r="DL85" s="228"/>
      <c r="DM85" s="228"/>
      <c r="DN85" s="228"/>
      <c r="DO85" s="228"/>
      <c r="DP85" s="228"/>
      <c r="DQ85" s="228"/>
      <c r="DR85" s="228"/>
      <c r="DS85" s="227"/>
      <c r="DT85" s="227"/>
      <c r="DU85" s="228"/>
      <c r="DV85" s="228"/>
      <c r="DW85" s="228"/>
      <c r="DX85" s="228"/>
      <c r="DY85" s="228"/>
      <c r="DZ85" s="228"/>
      <c r="EA85" s="228"/>
      <c r="EB85" s="228"/>
      <c r="EC85" s="227"/>
      <c r="ED85" s="227"/>
      <c r="EE85" s="228"/>
      <c r="EF85" s="228"/>
      <c r="EG85" s="228"/>
      <c r="EH85" s="228"/>
      <c r="EI85" s="228"/>
      <c r="EJ85" s="228"/>
      <c r="EK85" s="228"/>
      <c r="EL85" s="228"/>
      <c r="EM85" s="227"/>
      <c r="EN85" s="227"/>
      <c r="EO85" s="228"/>
      <c r="EP85" s="228"/>
      <c r="EQ85" s="228"/>
      <c r="ER85" s="228"/>
      <c r="ES85" s="228"/>
      <c r="ET85" s="228"/>
      <c r="EU85" s="228"/>
      <c r="EV85" s="228"/>
      <c r="EW85" s="227"/>
      <c r="EX85" s="227"/>
      <c r="EY85" s="228"/>
      <c r="EZ85" s="228"/>
      <c r="FA85" s="228"/>
      <c r="FB85" s="228"/>
      <c r="FC85" s="228"/>
      <c r="FD85" s="228"/>
      <c r="FE85" s="228"/>
      <c r="FF85" s="228"/>
      <c r="FG85" s="227"/>
      <c r="FH85" s="227"/>
    </row>
    <row r="86" spans="1:164" s="229" customFormat="1" ht="16" x14ac:dyDescent="0.2">
      <c r="A86" s="261" t="s">
        <v>144</v>
      </c>
      <c r="B86" s="223"/>
      <c r="C86" s="223"/>
      <c r="D86" s="223"/>
      <c r="E86" s="223"/>
      <c r="F86" s="223"/>
      <c r="G86" s="223"/>
      <c r="H86" s="223"/>
      <c r="I86" s="223"/>
      <c r="J86" s="223"/>
      <c r="K86" s="223"/>
      <c r="L86" s="223"/>
      <c r="M86" s="223"/>
      <c r="N86" s="223"/>
      <c r="O86" s="223"/>
      <c r="P86" s="223"/>
      <c r="Q86" s="223"/>
      <c r="R86" s="223"/>
      <c r="S86" s="223"/>
      <c r="T86" s="223"/>
      <c r="U86" s="223"/>
      <c r="V86" s="223"/>
      <c r="W86" s="224"/>
      <c r="X86" s="225"/>
      <c r="Y86" s="224"/>
      <c r="Z86" s="225"/>
      <c r="AA86" s="225"/>
      <c r="AB86" s="225"/>
      <c r="AC86" s="225"/>
      <c r="AD86" s="225"/>
      <c r="AE86" s="224"/>
      <c r="AF86" s="225"/>
      <c r="AG86" s="224"/>
      <c r="AH86" s="225"/>
      <c r="AI86" s="224"/>
      <c r="AJ86" s="224"/>
      <c r="AK86" s="224"/>
      <c r="AL86" s="224"/>
      <c r="AM86" s="224"/>
      <c r="AN86" s="224"/>
      <c r="AO86" s="224"/>
      <c r="AP86" s="224"/>
      <c r="AQ86" s="224"/>
      <c r="AR86" s="225"/>
      <c r="AS86" s="226"/>
      <c r="AT86" s="225"/>
      <c r="AU86" s="225"/>
      <c r="AV86" s="225"/>
      <c r="AW86" s="225"/>
      <c r="AX86" s="225"/>
      <c r="AY86" s="226"/>
      <c r="AZ86" s="225"/>
      <c r="BA86" s="224"/>
      <c r="BB86" s="225"/>
      <c r="BC86" s="224"/>
      <c r="BD86" s="225"/>
      <c r="BE86" s="225"/>
      <c r="BF86" s="225"/>
      <c r="BG86" s="227"/>
      <c r="BH86" s="228"/>
      <c r="BI86" s="228"/>
      <c r="BJ86" s="228"/>
      <c r="BK86" s="228"/>
      <c r="BL86" s="228"/>
      <c r="BM86" s="228"/>
      <c r="BN86" s="228"/>
      <c r="BO86" s="228"/>
      <c r="BP86" s="228"/>
      <c r="BQ86" s="228"/>
      <c r="BR86" s="228"/>
      <c r="BS86" s="227"/>
      <c r="BT86" s="227"/>
      <c r="BU86" s="228"/>
      <c r="BV86" s="228"/>
      <c r="BW86" s="228"/>
      <c r="BX86" s="228"/>
      <c r="BY86" s="228"/>
      <c r="BZ86" s="228"/>
      <c r="CA86" s="228"/>
      <c r="CB86" s="228"/>
      <c r="CC86" s="227"/>
      <c r="CD86" s="227"/>
      <c r="CE86" s="228"/>
      <c r="CF86" s="228"/>
      <c r="CG86" s="228"/>
      <c r="CH86" s="228"/>
      <c r="CI86" s="228"/>
      <c r="CJ86" s="228"/>
      <c r="CK86" s="228"/>
      <c r="CL86" s="228"/>
      <c r="CM86" s="227"/>
      <c r="CN86" s="227"/>
      <c r="CO86" s="227"/>
      <c r="CP86" s="227"/>
      <c r="CQ86" s="228"/>
      <c r="CR86" s="228"/>
      <c r="CS86" s="228"/>
      <c r="CT86" s="228"/>
      <c r="CU86" s="228"/>
      <c r="CV86" s="228"/>
      <c r="CW86" s="228"/>
      <c r="CX86" s="228"/>
      <c r="CY86" s="227"/>
      <c r="CZ86" s="227"/>
      <c r="DA86" s="228"/>
      <c r="DB86" s="228"/>
      <c r="DC86" s="228"/>
      <c r="DD86" s="228"/>
      <c r="DE86" s="228"/>
      <c r="DF86" s="228"/>
      <c r="DG86" s="228"/>
      <c r="DH86" s="228"/>
      <c r="DI86" s="227"/>
      <c r="DJ86" s="227"/>
      <c r="DK86" s="228"/>
      <c r="DL86" s="228"/>
      <c r="DM86" s="228"/>
      <c r="DN86" s="228"/>
      <c r="DO86" s="228"/>
      <c r="DP86" s="228"/>
      <c r="DQ86" s="228"/>
      <c r="DR86" s="228"/>
      <c r="DS86" s="227"/>
      <c r="DT86" s="227"/>
      <c r="DU86" s="228"/>
      <c r="DV86" s="228"/>
      <c r="DW86" s="228"/>
      <c r="DX86" s="228"/>
      <c r="DY86" s="228"/>
      <c r="DZ86" s="228"/>
      <c r="EA86" s="228"/>
      <c r="EB86" s="228"/>
      <c r="EC86" s="227"/>
      <c r="ED86" s="227"/>
      <c r="EE86" s="228"/>
      <c r="EF86" s="228"/>
      <c r="EG86" s="228"/>
      <c r="EH86" s="228"/>
      <c r="EI86" s="228"/>
      <c r="EJ86" s="228"/>
      <c r="EK86" s="228"/>
      <c r="EL86" s="228"/>
      <c r="EM86" s="227"/>
      <c r="EN86" s="227"/>
      <c r="EO86" s="228"/>
      <c r="EP86" s="228"/>
      <c r="EQ86" s="228"/>
      <c r="ER86" s="228"/>
      <c r="ES86" s="228"/>
      <c r="ET86" s="228"/>
      <c r="EU86" s="228"/>
      <c r="EV86" s="228"/>
      <c r="EW86" s="227"/>
      <c r="EX86" s="227"/>
      <c r="EY86" s="228"/>
      <c r="EZ86" s="228"/>
      <c r="FA86" s="228"/>
      <c r="FB86" s="228"/>
      <c r="FC86" s="228"/>
      <c r="FD86" s="228"/>
      <c r="FE86" s="228"/>
      <c r="FF86" s="228"/>
      <c r="FG86" s="227"/>
      <c r="FH86" s="227"/>
    </row>
    <row r="87" spans="1:164" ht="16" x14ac:dyDescent="0.2">
      <c r="A87" s="162"/>
      <c r="B87" s="10"/>
      <c r="C87" s="10"/>
      <c r="D87" s="10"/>
      <c r="E87" s="10"/>
      <c r="F87" s="10"/>
      <c r="G87" s="10"/>
      <c r="H87" s="10"/>
      <c r="I87" s="10"/>
      <c r="J87" s="10"/>
      <c r="K87" s="10"/>
      <c r="L87" s="10"/>
      <c r="M87" s="10"/>
      <c r="N87" s="10"/>
      <c r="O87" s="10"/>
      <c r="P87" s="10"/>
      <c r="Q87" s="10"/>
      <c r="R87" s="10"/>
      <c r="S87" s="10"/>
      <c r="T87" s="10"/>
      <c r="U87" s="10"/>
      <c r="V87" s="10"/>
      <c r="W87" s="7"/>
      <c r="X87" s="7"/>
      <c r="Y87" s="7"/>
      <c r="Z87" s="7"/>
      <c r="AA87" s="7"/>
      <c r="AB87" s="7"/>
      <c r="AC87" s="7"/>
      <c r="AD87" s="7"/>
      <c r="AE87" s="7"/>
      <c r="AF87" s="7"/>
      <c r="AG87" s="7"/>
      <c r="AH87" s="7"/>
      <c r="AI87" s="7"/>
      <c r="AJ87" s="7"/>
      <c r="AK87" s="7"/>
      <c r="AL87" s="7"/>
      <c r="AM87" s="7"/>
      <c r="AN87" s="7"/>
      <c r="AO87" s="7"/>
      <c r="AP87" s="7"/>
      <c r="AQ87" s="7"/>
      <c r="AR87" s="7"/>
      <c r="AS87" s="7"/>
      <c r="AT87" s="7"/>
      <c r="AU87" s="7"/>
      <c r="AV87" s="7"/>
      <c r="AW87" s="7"/>
      <c r="AX87" s="7"/>
      <c r="AY87" s="7"/>
      <c r="AZ87" s="7"/>
      <c r="BA87" s="7"/>
      <c r="BB87" s="7"/>
      <c r="BC87" s="7"/>
      <c r="BD87" s="7"/>
      <c r="BE87" s="7"/>
      <c r="BF87" s="7"/>
      <c r="BG87" s="7"/>
      <c r="BH87" s="108"/>
      <c r="BI87" s="7"/>
      <c r="BJ87" s="7"/>
      <c r="BK87" s="7"/>
      <c r="BL87" s="7"/>
      <c r="BM87" s="7"/>
      <c r="BN87" s="7"/>
      <c r="BO87" s="7"/>
      <c r="BP87" s="7"/>
      <c r="BQ87" s="7"/>
      <c r="BR87" s="7"/>
      <c r="BS87" s="7"/>
      <c r="BT87" s="7"/>
      <c r="BU87" s="7"/>
      <c r="BV87" s="7"/>
      <c r="BW87" s="7"/>
      <c r="BX87" s="7"/>
      <c r="BY87" s="7"/>
      <c r="BZ87" s="7"/>
      <c r="CA87" s="7"/>
      <c r="CB87" s="7"/>
      <c r="CC87" s="7"/>
      <c r="CD87" s="7"/>
      <c r="CE87" s="7"/>
      <c r="CF87" s="7"/>
      <c r="CG87" s="7"/>
      <c r="CH87" s="7"/>
      <c r="CI87" s="7"/>
      <c r="CJ87" s="7"/>
      <c r="CK87" s="7"/>
      <c r="CL87" s="7"/>
      <c r="CM87" s="7"/>
      <c r="CN87" s="7"/>
      <c r="CO87" s="7"/>
      <c r="CP87" s="7"/>
      <c r="CQ87" s="7"/>
      <c r="CR87" s="7"/>
      <c r="CS87" s="7"/>
      <c r="CT87" s="7"/>
      <c r="CU87" s="7"/>
      <c r="CV87" s="7"/>
      <c r="CW87" s="7"/>
      <c r="CX87" s="7"/>
      <c r="CY87" s="7"/>
      <c r="CZ87" s="7"/>
      <c r="DA87" s="7"/>
      <c r="DB87" s="7"/>
      <c r="DC87" s="7"/>
      <c r="DD87" s="7"/>
      <c r="DE87" s="7"/>
      <c r="DF87" s="7"/>
      <c r="DG87" s="7"/>
      <c r="DH87" s="7"/>
      <c r="DI87" s="7"/>
      <c r="DJ87" s="7"/>
      <c r="DK87" s="7"/>
      <c r="DL87" s="7"/>
      <c r="DM87" s="7"/>
      <c r="DN87" s="7"/>
      <c r="DO87" s="7"/>
      <c r="DP87" s="7"/>
      <c r="DQ87" s="7"/>
      <c r="DR87" s="7"/>
      <c r="DS87" s="7"/>
      <c r="DT87" s="7"/>
      <c r="DU87" s="7"/>
      <c r="DV87" s="7"/>
      <c r="DW87" s="7"/>
      <c r="DX87" s="7"/>
      <c r="DY87" s="7"/>
      <c r="DZ87" s="7"/>
      <c r="EA87" s="7"/>
      <c r="EB87" s="7"/>
      <c r="EC87" s="7"/>
      <c r="ED87" s="7"/>
      <c r="EE87" s="7"/>
      <c r="EF87" s="7"/>
      <c r="EG87" s="7"/>
      <c r="EH87" s="7"/>
      <c r="EI87" s="7"/>
      <c r="EJ87" s="7"/>
      <c r="EK87" s="7"/>
      <c r="EL87" s="7"/>
      <c r="EM87" s="7"/>
      <c r="EN87" s="7"/>
      <c r="EO87" s="7"/>
      <c r="EP87" s="7"/>
      <c r="EQ87" s="7"/>
      <c r="ER87" s="7"/>
      <c r="ES87" s="7"/>
      <c r="ET87" s="7"/>
      <c r="EU87" s="7"/>
      <c r="EV87" s="7"/>
      <c r="EW87" s="7"/>
      <c r="EX87" s="7"/>
      <c r="EY87" s="7"/>
      <c r="EZ87" s="7"/>
      <c r="FA87" s="7"/>
      <c r="FB87" s="7"/>
      <c r="FC87" s="7"/>
      <c r="FD87" s="7"/>
      <c r="FE87" s="7"/>
      <c r="FF87" s="7"/>
      <c r="FG87" s="7"/>
      <c r="FH87" s="7"/>
    </row>
    <row r="88" spans="1:164" ht="19.5" x14ac:dyDescent="0.2">
      <c r="A88" s="4" t="s">
        <v>24</v>
      </c>
      <c r="B88" s="10"/>
      <c r="C88" s="10"/>
      <c r="D88" s="10"/>
      <c r="E88" s="10"/>
      <c r="F88" s="10"/>
      <c r="G88" s="10"/>
      <c r="H88" s="10"/>
      <c r="I88" s="10"/>
      <c r="J88" s="10"/>
      <c r="K88" s="10"/>
      <c r="L88" s="10"/>
      <c r="M88" s="10"/>
      <c r="N88" s="10"/>
      <c r="O88" s="10"/>
      <c r="P88" s="10"/>
      <c r="Q88" s="10"/>
      <c r="R88" s="10"/>
      <c r="S88" s="10"/>
      <c r="T88" s="10"/>
      <c r="U88" s="10"/>
      <c r="V88" s="10"/>
      <c r="W88" s="7"/>
      <c r="X88" s="7"/>
      <c r="Y88" s="7"/>
      <c r="Z88" s="7"/>
      <c r="AA88" s="7"/>
      <c r="AB88" s="7"/>
      <c r="AC88" s="7"/>
      <c r="AD88" s="7"/>
      <c r="AE88" s="7"/>
      <c r="AF88" s="7"/>
      <c r="AG88" s="7"/>
      <c r="AH88" s="7"/>
      <c r="AI88" s="7"/>
      <c r="AJ88" s="7"/>
      <c r="AK88" s="7"/>
      <c r="AL88" s="7"/>
      <c r="AM88" s="7"/>
      <c r="AN88" s="7"/>
      <c r="AO88" s="7"/>
      <c r="AP88" s="7"/>
      <c r="AQ88" s="7"/>
      <c r="AR88" s="7"/>
      <c r="AS88" s="7"/>
      <c r="AT88" s="7"/>
      <c r="AU88" s="7"/>
      <c r="AV88" s="7"/>
      <c r="AW88" s="7"/>
      <c r="AX88" s="7"/>
      <c r="AY88" s="7"/>
      <c r="AZ88" s="7"/>
      <c r="BA88" s="7"/>
      <c r="BB88" s="7"/>
      <c r="BC88" s="7"/>
      <c r="BD88" s="7"/>
      <c r="BE88" s="7"/>
      <c r="BF88" s="7"/>
      <c r="BG88" s="7"/>
      <c r="BH88" s="108"/>
      <c r="BI88" s="7"/>
      <c r="BJ88" s="7"/>
      <c r="BK88" s="7"/>
      <c r="BL88" s="7"/>
      <c r="BM88" s="7"/>
      <c r="BN88" s="7"/>
      <c r="BO88" s="7"/>
      <c r="BP88" s="7"/>
      <c r="BQ88" s="7"/>
      <c r="BR88" s="7"/>
      <c r="BS88" s="7"/>
      <c r="BT88" s="7"/>
      <c r="BU88" s="7"/>
      <c r="BV88" s="7"/>
      <c r="BW88" s="7"/>
      <c r="BX88" s="7"/>
      <c r="BY88" s="7"/>
      <c r="BZ88" s="7"/>
      <c r="CA88" s="7"/>
      <c r="CB88" s="7"/>
      <c r="CC88" s="7"/>
      <c r="CD88" s="7"/>
      <c r="CE88" s="7"/>
      <c r="CF88" s="7"/>
      <c r="CG88" s="7"/>
      <c r="CH88" s="7"/>
      <c r="CI88" s="7"/>
      <c r="CJ88" s="7"/>
      <c r="CK88" s="7"/>
      <c r="CL88" s="7"/>
      <c r="CM88" s="7"/>
      <c r="CN88" s="7"/>
      <c r="CO88" s="7"/>
      <c r="CP88" s="7"/>
      <c r="CQ88" s="7"/>
      <c r="CR88" s="7"/>
      <c r="CS88" s="7"/>
      <c r="CT88" s="7"/>
      <c r="CU88" s="7"/>
      <c r="CV88" s="7"/>
      <c r="CW88" s="7"/>
      <c r="CX88" s="7"/>
      <c r="CY88" s="7"/>
      <c r="CZ88" s="7"/>
      <c r="DA88" s="7"/>
      <c r="DB88" s="7"/>
      <c r="DC88" s="7"/>
      <c r="DD88" s="7"/>
      <c r="DE88" s="7"/>
      <c r="DF88" s="7"/>
      <c r="DG88" s="7"/>
      <c r="DH88" s="7"/>
      <c r="DI88" s="7"/>
      <c r="DJ88" s="9"/>
      <c r="DK88" s="7"/>
      <c r="DL88" s="7"/>
      <c r="DM88" s="7"/>
      <c r="DN88" s="7"/>
      <c r="DO88" s="7"/>
      <c r="DP88" s="7"/>
      <c r="DQ88" s="7"/>
      <c r="DR88" s="7"/>
      <c r="DS88" s="7"/>
      <c r="DT88" s="9"/>
      <c r="DU88" s="7"/>
      <c r="DV88" s="7"/>
      <c r="DW88" s="7"/>
      <c r="DX88" s="7"/>
      <c r="DY88" s="7"/>
      <c r="DZ88" s="7"/>
      <c r="EA88" s="7"/>
      <c r="EB88" s="7"/>
      <c r="EC88" s="7"/>
      <c r="ED88" s="9"/>
      <c r="EE88" s="7"/>
      <c r="EF88" s="7"/>
      <c r="EG88" s="7"/>
      <c r="EH88" s="7"/>
      <c r="EI88" s="7"/>
      <c r="EJ88" s="7"/>
      <c r="EK88" s="7"/>
      <c r="EL88" s="7"/>
      <c r="EM88" s="7"/>
      <c r="EN88" s="9"/>
      <c r="EO88" s="7"/>
      <c r="EP88" s="7"/>
      <c r="EQ88" s="7"/>
      <c r="ER88" s="7"/>
      <c r="ES88" s="7"/>
      <c r="ET88" s="7"/>
      <c r="EU88" s="7"/>
      <c r="EV88" s="7"/>
      <c r="EW88" s="7"/>
      <c r="EX88" s="9"/>
      <c r="EY88" s="7"/>
      <c r="EZ88" s="7"/>
      <c r="FA88" s="7"/>
      <c r="FB88" s="7"/>
      <c r="FC88" s="7"/>
      <c r="FD88" s="7"/>
      <c r="FE88" s="7"/>
      <c r="FF88" s="7"/>
      <c r="FG88" s="7"/>
      <c r="FH88" s="9" t="s">
        <v>22</v>
      </c>
    </row>
    <row r="89" spans="1:164" ht="20" thickBot="1" x14ac:dyDescent="0.25">
      <c r="A89" s="5" t="s">
        <v>125</v>
      </c>
      <c r="B89" s="10"/>
      <c r="C89" s="10"/>
      <c r="D89" s="10"/>
      <c r="E89" s="10"/>
      <c r="F89" s="10"/>
      <c r="G89" s="10"/>
      <c r="H89" s="10"/>
      <c r="I89" s="10"/>
      <c r="J89" s="10"/>
      <c r="K89" s="10"/>
      <c r="L89" s="10"/>
      <c r="M89" s="10"/>
      <c r="N89" s="10"/>
      <c r="O89" s="10"/>
      <c r="P89" s="10"/>
      <c r="Q89" s="10"/>
      <c r="R89" s="10"/>
      <c r="S89" s="10"/>
      <c r="T89" s="10"/>
      <c r="U89" s="10"/>
      <c r="V89" s="10"/>
      <c r="W89" s="7"/>
      <c r="X89" s="7"/>
      <c r="Y89" s="7"/>
      <c r="Z89" s="7"/>
      <c r="AA89" s="7"/>
      <c r="AB89" s="7"/>
      <c r="AC89" s="7"/>
      <c r="AD89" s="7"/>
      <c r="AE89" s="7"/>
      <c r="AF89" s="7"/>
      <c r="AG89" s="7"/>
      <c r="AH89" s="7"/>
      <c r="AI89" s="7"/>
      <c r="AJ89" s="7"/>
      <c r="AK89" s="7"/>
      <c r="AL89" s="7"/>
      <c r="AM89" s="7"/>
      <c r="AN89" s="7"/>
      <c r="AO89" s="7"/>
      <c r="AP89" s="7"/>
      <c r="AQ89" s="7"/>
      <c r="AR89" s="7"/>
      <c r="AS89" s="7"/>
      <c r="AT89" s="7"/>
      <c r="AU89" s="7"/>
      <c r="AV89" s="7"/>
      <c r="AW89" s="7"/>
      <c r="AX89" s="7"/>
      <c r="AY89" s="7"/>
      <c r="AZ89" s="7"/>
      <c r="BA89" s="7"/>
      <c r="BB89" s="7"/>
      <c r="BC89" s="7"/>
      <c r="BD89" s="7"/>
      <c r="BE89" s="7"/>
      <c r="BF89" s="7"/>
      <c r="BG89" s="7"/>
      <c r="BH89" s="108"/>
      <c r="BI89" s="7"/>
      <c r="BJ89" s="7"/>
      <c r="BK89" s="7"/>
      <c r="BL89" s="7"/>
      <c r="BM89" s="7"/>
      <c r="BN89" s="7"/>
      <c r="BO89" s="7"/>
      <c r="BP89" s="7"/>
      <c r="BQ89" s="7"/>
      <c r="BR89" s="7"/>
      <c r="BS89" s="7"/>
      <c r="BT89" s="9"/>
      <c r="BU89" s="7"/>
      <c r="BV89" s="7"/>
      <c r="BW89" s="7"/>
      <c r="BX89" s="7"/>
      <c r="BY89" s="7"/>
      <c r="BZ89" s="7"/>
      <c r="CA89" s="7"/>
      <c r="CB89" s="7"/>
      <c r="CC89" s="7"/>
      <c r="CD89" s="9"/>
      <c r="CE89" s="7"/>
      <c r="CF89" s="7"/>
      <c r="CG89" s="7"/>
      <c r="CH89" s="7"/>
      <c r="CI89" s="7"/>
      <c r="CJ89" s="7"/>
      <c r="CK89" s="7"/>
      <c r="CL89" s="7"/>
      <c r="CM89" s="7"/>
      <c r="CN89" s="9"/>
      <c r="CO89" s="7"/>
      <c r="CP89" s="9"/>
      <c r="CQ89" s="7"/>
      <c r="CR89" s="7"/>
      <c r="CS89" s="186"/>
      <c r="CT89" s="186"/>
      <c r="CU89" s="186"/>
      <c r="CV89" s="7"/>
      <c r="CW89" s="7"/>
      <c r="CX89" s="7"/>
      <c r="CY89" s="7"/>
      <c r="CZ89" s="9"/>
      <c r="DA89" s="7"/>
      <c r="DB89" s="7"/>
      <c r="DC89" s="7"/>
      <c r="DD89" s="7"/>
      <c r="DE89" s="7"/>
      <c r="DF89" s="7"/>
      <c r="DG89" s="7"/>
      <c r="DH89" s="7"/>
      <c r="DI89" s="7"/>
      <c r="DJ89" s="11"/>
      <c r="DK89" s="7"/>
      <c r="DL89" s="7"/>
      <c r="DM89" s="7"/>
      <c r="DN89" s="7"/>
      <c r="DO89" s="7"/>
      <c r="DP89" s="7"/>
      <c r="DQ89" s="7"/>
      <c r="DR89" s="7"/>
      <c r="DS89" s="7"/>
      <c r="DT89" s="11"/>
      <c r="DU89" s="7"/>
      <c r="DV89" s="7"/>
      <c r="DW89" s="7"/>
      <c r="DX89" s="7"/>
      <c r="DY89" s="7"/>
      <c r="DZ89" s="7"/>
      <c r="EA89" s="7"/>
      <c r="EB89" s="7"/>
      <c r="EC89" s="7"/>
      <c r="ED89" s="11"/>
      <c r="EE89" s="7"/>
      <c r="EF89" s="7"/>
      <c r="EG89" s="7"/>
      <c r="EH89" s="7"/>
      <c r="EI89" s="7"/>
      <c r="EJ89" s="7"/>
      <c r="EK89" s="7"/>
      <c r="EL89" s="7"/>
      <c r="EM89" s="7"/>
      <c r="EN89" s="11"/>
      <c r="EO89" s="7"/>
      <c r="EP89" s="7"/>
      <c r="EQ89" s="7"/>
      <c r="ER89" s="7"/>
      <c r="ES89" s="7"/>
      <c r="ET89" s="7"/>
      <c r="EU89" s="7"/>
      <c r="EV89" s="7"/>
      <c r="EW89" s="7"/>
      <c r="EX89" s="11"/>
      <c r="EY89" s="7"/>
      <c r="EZ89" s="7"/>
      <c r="FA89" s="7"/>
      <c r="FB89" s="7"/>
      <c r="FC89" s="7"/>
      <c r="FD89" s="7"/>
      <c r="FE89" s="7"/>
      <c r="FF89" s="7"/>
      <c r="FG89" s="7"/>
      <c r="FH89" s="11" t="s">
        <v>30</v>
      </c>
    </row>
    <row r="90" spans="1:164" ht="16.5" thickBot="1" x14ac:dyDescent="0.25">
      <c r="A90" s="6"/>
      <c r="B90" s="6"/>
      <c r="C90" s="427" t="s">
        <v>95</v>
      </c>
      <c r="D90" s="428"/>
      <c r="E90" s="428"/>
      <c r="F90" s="428"/>
      <c r="G90" s="428"/>
      <c r="H90" s="428"/>
      <c r="I90" s="428"/>
      <c r="J90" s="428"/>
      <c r="K90" s="428"/>
      <c r="L90" s="428"/>
      <c r="M90" s="428"/>
      <c r="N90" s="428"/>
      <c r="O90" s="428"/>
      <c r="P90" s="428"/>
      <c r="Q90" s="428"/>
      <c r="R90" s="428"/>
      <c r="S90" s="428"/>
      <c r="T90" s="428"/>
      <c r="U90" s="428"/>
      <c r="V90" s="428"/>
      <c r="W90" s="428"/>
      <c r="X90" s="428"/>
      <c r="Y90" s="428"/>
      <c r="Z90" s="428"/>
      <c r="AA90" s="428"/>
      <c r="AB90" s="428"/>
      <c r="AC90" s="428"/>
      <c r="AD90" s="428"/>
      <c r="AE90" s="428"/>
      <c r="AF90" s="428"/>
      <c r="AG90" s="428"/>
      <c r="AH90" s="428"/>
      <c r="AI90" s="428"/>
      <c r="AJ90" s="428"/>
      <c r="AK90" s="428"/>
      <c r="AL90" s="428"/>
      <c r="AM90" s="428"/>
      <c r="AN90" s="428"/>
      <c r="AO90" s="428"/>
      <c r="AP90" s="428"/>
      <c r="AQ90" s="428"/>
      <c r="AR90" s="428"/>
      <c r="AS90" s="428"/>
      <c r="AT90" s="428"/>
      <c r="AU90" s="428"/>
      <c r="AV90" s="428"/>
      <c r="AW90" s="428"/>
      <c r="AX90" s="428"/>
      <c r="AY90" s="428"/>
      <c r="AZ90" s="428"/>
      <c r="BA90" s="428"/>
      <c r="BB90" s="428"/>
      <c r="BC90" s="428"/>
      <c r="BD90" s="428"/>
      <c r="BE90" s="428"/>
      <c r="BF90" s="428"/>
      <c r="BG90" s="428"/>
      <c r="BH90" s="428"/>
      <c r="BI90" s="428"/>
      <c r="BJ90" s="428"/>
      <c r="BK90" s="428"/>
      <c r="BL90" s="428"/>
      <c r="BM90" s="428"/>
      <c r="BN90" s="428"/>
      <c r="BO90" s="428"/>
      <c r="BP90" s="428"/>
      <c r="BQ90" s="428"/>
      <c r="BR90" s="428"/>
      <c r="BS90" s="428"/>
      <c r="BT90" s="428"/>
      <c r="BU90" s="428"/>
      <c r="BV90" s="428"/>
      <c r="BW90" s="428"/>
      <c r="BX90" s="428"/>
      <c r="BY90" s="428"/>
      <c r="BZ90" s="428"/>
      <c r="CA90" s="428"/>
      <c r="CB90" s="428"/>
      <c r="CC90" s="428"/>
      <c r="CD90" s="428"/>
      <c r="CE90" s="428"/>
      <c r="CF90" s="428"/>
      <c r="CG90" s="428"/>
      <c r="CH90" s="428"/>
      <c r="CI90" s="428"/>
      <c r="CJ90" s="428"/>
      <c r="CK90" s="428"/>
      <c r="CL90" s="428"/>
      <c r="CM90" s="428"/>
      <c r="CN90" s="429"/>
      <c r="CO90" s="337" t="s">
        <v>94</v>
      </c>
      <c r="CP90" s="338"/>
      <c r="CQ90" s="338"/>
      <c r="CR90" s="338"/>
      <c r="CS90" s="338"/>
      <c r="CT90" s="338"/>
      <c r="CU90" s="338"/>
      <c r="CV90" s="338"/>
      <c r="CW90" s="338"/>
      <c r="CX90" s="338"/>
      <c r="CY90" s="338"/>
      <c r="CZ90" s="338"/>
      <c r="DA90" s="338"/>
      <c r="DB90" s="338"/>
      <c r="DC90" s="338"/>
      <c r="DD90" s="338"/>
      <c r="DE90" s="338"/>
      <c r="DF90" s="338"/>
      <c r="DG90" s="338"/>
      <c r="DH90" s="338"/>
      <c r="DI90" s="338"/>
      <c r="DJ90" s="338"/>
      <c r="DK90" s="338"/>
      <c r="DL90" s="338"/>
      <c r="DM90" s="338"/>
      <c r="DN90" s="338"/>
      <c r="DO90" s="338"/>
      <c r="DP90" s="338"/>
      <c r="DQ90" s="338"/>
      <c r="DR90" s="338"/>
      <c r="DS90" s="338"/>
      <c r="DT90" s="338"/>
      <c r="DU90" s="338"/>
      <c r="DV90" s="338"/>
      <c r="DW90" s="338"/>
      <c r="DX90" s="338"/>
      <c r="DY90" s="338"/>
      <c r="DZ90" s="338"/>
      <c r="EA90" s="338"/>
      <c r="EB90" s="338"/>
      <c r="EC90" s="338"/>
      <c r="ED90" s="338"/>
      <c r="EE90" s="338"/>
      <c r="EF90" s="338"/>
      <c r="EG90" s="338"/>
      <c r="EH90" s="338"/>
      <c r="EI90" s="338"/>
      <c r="EJ90" s="338"/>
      <c r="EK90" s="338"/>
      <c r="EL90" s="338"/>
      <c r="EM90" s="338"/>
      <c r="EN90" s="338"/>
      <c r="EO90" s="338"/>
      <c r="EP90" s="338"/>
      <c r="EQ90" s="338"/>
      <c r="ER90" s="338"/>
      <c r="ES90" s="338"/>
      <c r="ET90" s="338"/>
      <c r="EU90" s="338"/>
      <c r="EV90" s="338"/>
      <c r="EW90" s="338"/>
      <c r="EX90" s="338"/>
    </row>
    <row r="91" spans="1:164" ht="32.25" customHeight="1" x14ac:dyDescent="0.2">
      <c r="A91" s="499" t="s">
        <v>62</v>
      </c>
      <c r="B91" s="500"/>
      <c r="C91" s="493" t="s">
        <v>46</v>
      </c>
      <c r="D91" s="494"/>
      <c r="E91" s="494"/>
      <c r="F91" s="494"/>
      <c r="G91" s="494"/>
      <c r="H91" s="494"/>
      <c r="I91" s="494"/>
      <c r="J91" s="494"/>
      <c r="K91" s="494"/>
      <c r="L91" s="495"/>
      <c r="M91" s="493" t="s">
        <v>47</v>
      </c>
      <c r="N91" s="494"/>
      <c r="O91" s="494"/>
      <c r="P91" s="494"/>
      <c r="Q91" s="494"/>
      <c r="R91" s="494"/>
      <c r="S91" s="494"/>
      <c r="T91" s="494"/>
      <c r="U91" s="494"/>
      <c r="V91" s="495"/>
      <c r="W91" s="303" t="s">
        <v>48</v>
      </c>
      <c r="X91" s="494"/>
      <c r="Y91" s="494"/>
      <c r="Z91" s="494"/>
      <c r="AA91" s="494"/>
      <c r="AB91" s="494"/>
      <c r="AC91" s="494"/>
      <c r="AD91" s="494"/>
      <c r="AE91" s="494"/>
      <c r="AF91" s="494"/>
      <c r="AG91" s="493" t="s">
        <v>49</v>
      </c>
      <c r="AH91" s="494"/>
      <c r="AI91" s="494"/>
      <c r="AJ91" s="494"/>
      <c r="AK91" s="494"/>
      <c r="AL91" s="494"/>
      <c r="AM91" s="494"/>
      <c r="AN91" s="494"/>
      <c r="AO91" s="494"/>
      <c r="AP91" s="495"/>
      <c r="AQ91" s="303" t="s">
        <v>50</v>
      </c>
      <c r="AR91" s="303"/>
      <c r="AS91" s="303"/>
      <c r="AT91" s="303"/>
      <c r="AU91" s="303"/>
      <c r="AV91" s="303"/>
      <c r="AW91" s="303"/>
      <c r="AX91" s="303"/>
      <c r="AY91" s="303"/>
      <c r="AZ91" s="303"/>
      <c r="BA91" s="493" t="s">
        <v>51</v>
      </c>
      <c r="BB91" s="303"/>
      <c r="BC91" s="303"/>
      <c r="BD91" s="303"/>
      <c r="BE91" s="303"/>
      <c r="BF91" s="303"/>
      <c r="BG91" s="303"/>
      <c r="BH91" s="303"/>
      <c r="BI91" s="303"/>
      <c r="BJ91" s="496"/>
      <c r="BK91" s="493" t="s">
        <v>52</v>
      </c>
      <c r="BL91" s="303"/>
      <c r="BM91" s="303"/>
      <c r="BN91" s="303"/>
      <c r="BO91" s="303"/>
      <c r="BP91" s="303"/>
      <c r="BQ91" s="303"/>
      <c r="BR91" s="303"/>
      <c r="BS91" s="303"/>
      <c r="BT91" s="304"/>
      <c r="BU91" s="493" t="s">
        <v>53</v>
      </c>
      <c r="BV91" s="303"/>
      <c r="BW91" s="303"/>
      <c r="BX91" s="303"/>
      <c r="BY91" s="303"/>
      <c r="BZ91" s="303"/>
      <c r="CA91" s="303"/>
      <c r="CB91" s="303"/>
      <c r="CC91" s="303"/>
      <c r="CD91" s="304"/>
      <c r="CE91" s="493" t="s">
        <v>85</v>
      </c>
      <c r="CF91" s="303"/>
      <c r="CG91" s="303"/>
      <c r="CH91" s="303"/>
      <c r="CI91" s="303"/>
      <c r="CJ91" s="303"/>
      <c r="CK91" s="303"/>
      <c r="CL91" s="303"/>
      <c r="CM91" s="303"/>
      <c r="CN91" s="304"/>
      <c r="CO91" s="184" t="s">
        <v>81</v>
      </c>
      <c r="CP91" s="185"/>
      <c r="CQ91" s="303" t="s">
        <v>86</v>
      </c>
      <c r="CR91" s="303"/>
      <c r="CS91" s="303"/>
      <c r="CT91" s="303"/>
      <c r="CU91" s="303"/>
      <c r="CV91" s="303"/>
      <c r="CW91" s="303"/>
      <c r="CX91" s="303"/>
      <c r="CY91" s="303"/>
      <c r="CZ91" s="304"/>
      <c r="DA91" s="303" t="s">
        <v>87</v>
      </c>
      <c r="DB91" s="303"/>
      <c r="DC91" s="303"/>
      <c r="DD91" s="303"/>
      <c r="DE91" s="303"/>
      <c r="DF91" s="303"/>
      <c r="DG91" s="303"/>
      <c r="DH91" s="303"/>
      <c r="DI91" s="303"/>
      <c r="DJ91" s="304"/>
      <c r="DK91" s="303" t="s">
        <v>104</v>
      </c>
      <c r="DL91" s="303"/>
      <c r="DM91" s="303"/>
      <c r="DN91" s="303"/>
      <c r="DO91" s="303"/>
      <c r="DP91" s="303"/>
      <c r="DQ91" s="303"/>
      <c r="DR91" s="303"/>
      <c r="DS91" s="303"/>
      <c r="DT91" s="304"/>
      <c r="DU91" s="303" t="s">
        <v>112</v>
      </c>
      <c r="DV91" s="303"/>
      <c r="DW91" s="303"/>
      <c r="DX91" s="303"/>
      <c r="DY91" s="303"/>
      <c r="DZ91" s="303"/>
      <c r="EA91" s="303"/>
      <c r="EB91" s="303"/>
      <c r="EC91" s="303"/>
      <c r="ED91" s="304"/>
      <c r="EE91" s="294"/>
      <c r="EF91" s="295"/>
      <c r="EG91" s="295"/>
      <c r="EH91" s="295"/>
      <c r="EI91" s="295"/>
      <c r="EJ91" s="295"/>
      <c r="EK91" s="295"/>
      <c r="EL91" s="295"/>
      <c r="EM91" s="295"/>
      <c r="EN91" s="296"/>
      <c r="EO91" s="303" t="s">
        <v>126</v>
      </c>
      <c r="EP91" s="303"/>
      <c r="EQ91" s="303"/>
      <c r="ER91" s="303"/>
      <c r="ES91" s="303"/>
      <c r="ET91" s="303"/>
      <c r="EU91" s="303"/>
      <c r="EV91" s="303"/>
      <c r="EW91" s="303"/>
      <c r="EX91" s="304"/>
      <c r="EY91" s="303" t="s">
        <v>136</v>
      </c>
      <c r="EZ91" s="303"/>
      <c r="FA91" s="303"/>
      <c r="FB91" s="303"/>
      <c r="FC91" s="303"/>
      <c r="FD91" s="303"/>
      <c r="FE91" s="303"/>
      <c r="FF91" s="303"/>
      <c r="FG91" s="303"/>
      <c r="FH91" s="304"/>
    </row>
    <row r="92" spans="1:164" ht="15" customHeight="1" x14ac:dyDescent="0.2">
      <c r="A92" s="501"/>
      <c r="B92" s="502"/>
      <c r="C92" s="358" t="s">
        <v>39</v>
      </c>
      <c r="D92" s="359"/>
      <c r="E92" s="488" t="s">
        <v>35</v>
      </c>
      <c r="F92" s="489"/>
      <c r="G92" s="488" t="s">
        <v>33</v>
      </c>
      <c r="H92" s="489"/>
      <c r="I92" s="305" t="s">
        <v>34</v>
      </c>
      <c r="J92" s="359"/>
      <c r="K92" s="317" t="s">
        <v>63</v>
      </c>
      <c r="L92" s="505"/>
      <c r="M92" s="358" t="s">
        <v>64</v>
      </c>
      <c r="N92" s="359"/>
      <c r="O92" s="488" t="s">
        <v>65</v>
      </c>
      <c r="P92" s="489"/>
      <c r="Q92" s="488" t="s">
        <v>66</v>
      </c>
      <c r="R92" s="489"/>
      <c r="S92" s="305" t="s">
        <v>67</v>
      </c>
      <c r="T92" s="359"/>
      <c r="U92" s="358" t="s">
        <v>68</v>
      </c>
      <c r="V92" s="359"/>
      <c r="W92" s="358" t="s">
        <v>64</v>
      </c>
      <c r="X92" s="359"/>
      <c r="Y92" s="488" t="s">
        <v>65</v>
      </c>
      <c r="Z92" s="489"/>
      <c r="AA92" s="488" t="s">
        <v>66</v>
      </c>
      <c r="AB92" s="489"/>
      <c r="AC92" s="305" t="s">
        <v>67</v>
      </c>
      <c r="AD92" s="359"/>
      <c r="AE92" s="358" t="s">
        <v>69</v>
      </c>
      <c r="AF92" s="359"/>
      <c r="AG92" s="358" t="s">
        <v>64</v>
      </c>
      <c r="AH92" s="359"/>
      <c r="AI92" s="488" t="s">
        <v>65</v>
      </c>
      <c r="AJ92" s="489"/>
      <c r="AK92" s="488" t="s">
        <v>66</v>
      </c>
      <c r="AL92" s="489"/>
      <c r="AM92" s="305" t="s">
        <v>67</v>
      </c>
      <c r="AN92" s="359"/>
      <c r="AO92" s="358" t="s">
        <v>70</v>
      </c>
      <c r="AP92" s="359"/>
      <c r="AQ92" s="358" t="s">
        <v>64</v>
      </c>
      <c r="AR92" s="359"/>
      <c r="AS92" s="488" t="s">
        <v>65</v>
      </c>
      <c r="AT92" s="489"/>
      <c r="AU92" s="488" t="s">
        <v>66</v>
      </c>
      <c r="AV92" s="489"/>
      <c r="AW92" s="305" t="s">
        <v>67</v>
      </c>
      <c r="AX92" s="359"/>
      <c r="AY92" s="358" t="s">
        <v>71</v>
      </c>
      <c r="AZ92" s="359"/>
      <c r="BA92" s="358" t="s">
        <v>64</v>
      </c>
      <c r="BB92" s="359"/>
      <c r="BC92" s="488" t="s">
        <v>65</v>
      </c>
      <c r="BD92" s="489"/>
      <c r="BE92" s="488" t="s">
        <v>66</v>
      </c>
      <c r="BF92" s="489"/>
      <c r="BG92" s="305" t="s">
        <v>67</v>
      </c>
      <c r="BH92" s="359"/>
      <c r="BI92" s="358" t="s">
        <v>72</v>
      </c>
      <c r="BJ92" s="497"/>
      <c r="BK92" s="358" t="s">
        <v>77</v>
      </c>
      <c r="BL92" s="359"/>
      <c r="BM92" s="309" t="s">
        <v>78</v>
      </c>
      <c r="BN92" s="359"/>
      <c r="BO92" s="362" t="s">
        <v>79</v>
      </c>
      <c r="BP92" s="363"/>
      <c r="BQ92" s="362" t="s">
        <v>67</v>
      </c>
      <c r="BR92" s="365"/>
      <c r="BS92" s="358" t="s">
        <v>73</v>
      </c>
      <c r="BT92" s="560"/>
      <c r="BU92" s="358" t="s">
        <v>64</v>
      </c>
      <c r="BV92" s="359"/>
      <c r="BW92" s="309" t="s">
        <v>65</v>
      </c>
      <c r="BX92" s="359"/>
      <c r="BY92" s="362" t="s">
        <v>66</v>
      </c>
      <c r="BZ92" s="363"/>
      <c r="CA92" s="362" t="s">
        <v>67</v>
      </c>
      <c r="CB92" s="365"/>
      <c r="CC92" s="358" t="s">
        <v>74</v>
      </c>
      <c r="CD92" s="560"/>
      <c r="CE92" s="358" t="s">
        <v>64</v>
      </c>
      <c r="CF92" s="359"/>
      <c r="CG92" s="309" t="s">
        <v>65</v>
      </c>
      <c r="CH92" s="359"/>
      <c r="CI92" s="362" t="s">
        <v>66</v>
      </c>
      <c r="CJ92" s="363"/>
      <c r="CK92" s="362" t="s">
        <v>67</v>
      </c>
      <c r="CL92" s="365"/>
      <c r="CM92" s="358" t="s">
        <v>84</v>
      </c>
      <c r="CN92" s="560"/>
      <c r="CO92" s="358" t="s">
        <v>84</v>
      </c>
      <c r="CP92" s="560"/>
      <c r="CQ92" s="358" t="s">
        <v>64</v>
      </c>
      <c r="CR92" s="359"/>
      <c r="CS92" s="309" t="s">
        <v>65</v>
      </c>
      <c r="CT92" s="359"/>
      <c r="CU92" s="362" t="s">
        <v>66</v>
      </c>
      <c r="CV92" s="363"/>
      <c r="CW92" s="362" t="s">
        <v>67</v>
      </c>
      <c r="CX92" s="365"/>
      <c r="CY92" s="358" t="s">
        <v>88</v>
      </c>
      <c r="CZ92" s="560"/>
      <c r="DA92" s="358" t="s">
        <v>64</v>
      </c>
      <c r="DB92" s="359"/>
      <c r="DC92" s="309" t="s">
        <v>65</v>
      </c>
      <c r="DD92" s="359"/>
      <c r="DE92" s="362" t="s">
        <v>66</v>
      </c>
      <c r="DF92" s="363"/>
      <c r="DG92" s="362" t="s">
        <v>67</v>
      </c>
      <c r="DH92" s="365"/>
      <c r="DI92" s="358" t="s">
        <v>90</v>
      </c>
      <c r="DJ92" s="560"/>
      <c r="DK92" s="358" t="s">
        <v>64</v>
      </c>
      <c r="DL92" s="359"/>
      <c r="DM92" s="309" t="s">
        <v>65</v>
      </c>
      <c r="DN92" s="359"/>
      <c r="DO92" s="362" t="s">
        <v>66</v>
      </c>
      <c r="DP92" s="363"/>
      <c r="DQ92" s="362" t="s">
        <v>67</v>
      </c>
      <c r="DR92" s="365"/>
      <c r="DS92" s="366" t="s">
        <v>111</v>
      </c>
      <c r="DT92" s="367"/>
      <c r="DU92" s="358" t="s">
        <v>64</v>
      </c>
      <c r="DV92" s="359"/>
      <c r="DW92" s="309" t="s">
        <v>65</v>
      </c>
      <c r="DX92" s="359"/>
      <c r="DY92" s="362" t="s">
        <v>66</v>
      </c>
      <c r="DZ92" s="363"/>
      <c r="EA92" s="362" t="s">
        <v>67</v>
      </c>
      <c r="EB92" s="365"/>
      <c r="EC92" s="366" t="s">
        <v>113</v>
      </c>
      <c r="ED92" s="367"/>
      <c r="EE92" s="297"/>
      <c r="EF92" s="298"/>
      <c r="EG92" s="298"/>
      <c r="EH92" s="298"/>
      <c r="EI92" s="298"/>
      <c r="EJ92" s="298"/>
      <c r="EK92" s="298"/>
      <c r="EL92" s="298"/>
      <c r="EM92" s="298"/>
      <c r="EN92" s="299"/>
      <c r="EO92" s="358" t="s">
        <v>64</v>
      </c>
      <c r="EP92" s="359"/>
      <c r="EQ92" s="309" t="s">
        <v>65</v>
      </c>
      <c r="ER92" s="361"/>
      <c r="ES92" s="362" t="s">
        <v>66</v>
      </c>
      <c r="ET92" s="363"/>
      <c r="EU92" s="362" t="s">
        <v>67</v>
      </c>
      <c r="EV92" s="365"/>
      <c r="EW92" s="366" t="s">
        <v>127</v>
      </c>
      <c r="EX92" s="367"/>
      <c r="EY92" s="358" t="s">
        <v>64</v>
      </c>
      <c r="EZ92" s="359"/>
      <c r="FA92" s="309" t="s">
        <v>65</v>
      </c>
      <c r="FB92" s="361"/>
      <c r="FC92" s="362" t="s">
        <v>66</v>
      </c>
      <c r="FD92" s="363"/>
      <c r="FE92" s="362" t="s">
        <v>67</v>
      </c>
      <c r="FF92" s="365"/>
      <c r="FG92" s="366" t="s">
        <v>137</v>
      </c>
      <c r="FH92" s="367"/>
    </row>
    <row r="93" spans="1:164" ht="15.75" customHeight="1" thickBot="1" x14ac:dyDescent="0.25">
      <c r="A93" s="503"/>
      <c r="B93" s="504"/>
      <c r="C93" s="360"/>
      <c r="D93" s="306"/>
      <c r="E93" s="490"/>
      <c r="F93" s="490"/>
      <c r="G93" s="490"/>
      <c r="H93" s="490"/>
      <c r="I93" s="306"/>
      <c r="J93" s="306"/>
      <c r="K93" s="360"/>
      <c r="L93" s="306"/>
      <c r="M93" s="360"/>
      <c r="N93" s="306"/>
      <c r="O93" s="490"/>
      <c r="P93" s="490"/>
      <c r="Q93" s="490"/>
      <c r="R93" s="490"/>
      <c r="S93" s="306"/>
      <c r="T93" s="306"/>
      <c r="U93" s="360"/>
      <c r="V93" s="306"/>
      <c r="W93" s="360"/>
      <c r="X93" s="306"/>
      <c r="Y93" s="490"/>
      <c r="Z93" s="490"/>
      <c r="AA93" s="490"/>
      <c r="AB93" s="490"/>
      <c r="AC93" s="306"/>
      <c r="AD93" s="306"/>
      <c r="AE93" s="360"/>
      <c r="AF93" s="306"/>
      <c r="AG93" s="360"/>
      <c r="AH93" s="306"/>
      <c r="AI93" s="490"/>
      <c r="AJ93" s="490"/>
      <c r="AK93" s="490"/>
      <c r="AL93" s="490"/>
      <c r="AM93" s="306"/>
      <c r="AN93" s="306"/>
      <c r="AO93" s="360"/>
      <c r="AP93" s="306"/>
      <c r="AQ93" s="360"/>
      <c r="AR93" s="306"/>
      <c r="AS93" s="490"/>
      <c r="AT93" s="490"/>
      <c r="AU93" s="490"/>
      <c r="AV93" s="490"/>
      <c r="AW93" s="306"/>
      <c r="AX93" s="306"/>
      <c r="AY93" s="360"/>
      <c r="AZ93" s="306"/>
      <c r="BA93" s="360"/>
      <c r="BB93" s="306"/>
      <c r="BC93" s="490"/>
      <c r="BD93" s="490"/>
      <c r="BE93" s="490"/>
      <c r="BF93" s="490"/>
      <c r="BG93" s="306"/>
      <c r="BH93" s="306"/>
      <c r="BI93" s="360"/>
      <c r="BJ93" s="498"/>
      <c r="BK93" s="360"/>
      <c r="BL93" s="306"/>
      <c r="BM93" s="310"/>
      <c r="BN93" s="306"/>
      <c r="BO93" s="364"/>
      <c r="BP93" s="364"/>
      <c r="BQ93" s="364"/>
      <c r="BR93" s="308"/>
      <c r="BS93" s="360"/>
      <c r="BT93" s="561"/>
      <c r="BU93" s="360"/>
      <c r="BV93" s="306"/>
      <c r="BW93" s="310"/>
      <c r="BX93" s="306"/>
      <c r="BY93" s="364"/>
      <c r="BZ93" s="364"/>
      <c r="CA93" s="364"/>
      <c r="CB93" s="308"/>
      <c r="CC93" s="360"/>
      <c r="CD93" s="561"/>
      <c r="CE93" s="360"/>
      <c r="CF93" s="306"/>
      <c r="CG93" s="310"/>
      <c r="CH93" s="306"/>
      <c r="CI93" s="364"/>
      <c r="CJ93" s="364"/>
      <c r="CK93" s="364"/>
      <c r="CL93" s="308"/>
      <c r="CM93" s="360"/>
      <c r="CN93" s="561"/>
      <c r="CO93" s="360"/>
      <c r="CP93" s="561"/>
      <c r="CQ93" s="360"/>
      <c r="CR93" s="306"/>
      <c r="CS93" s="310"/>
      <c r="CT93" s="306"/>
      <c r="CU93" s="364"/>
      <c r="CV93" s="364"/>
      <c r="CW93" s="364"/>
      <c r="CX93" s="308"/>
      <c r="CY93" s="360"/>
      <c r="CZ93" s="561"/>
      <c r="DA93" s="360"/>
      <c r="DB93" s="306"/>
      <c r="DC93" s="310"/>
      <c r="DD93" s="306"/>
      <c r="DE93" s="364"/>
      <c r="DF93" s="364"/>
      <c r="DG93" s="364"/>
      <c r="DH93" s="308"/>
      <c r="DI93" s="360"/>
      <c r="DJ93" s="561"/>
      <c r="DK93" s="360"/>
      <c r="DL93" s="306"/>
      <c r="DM93" s="310"/>
      <c r="DN93" s="306"/>
      <c r="DO93" s="364"/>
      <c r="DP93" s="364"/>
      <c r="DQ93" s="364"/>
      <c r="DR93" s="308"/>
      <c r="DS93" s="412"/>
      <c r="DT93" s="413"/>
      <c r="DU93" s="360"/>
      <c r="DV93" s="306"/>
      <c r="DW93" s="310"/>
      <c r="DX93" s="306"/>
      <c r="DY93" s="364"/>
      <c r="DZ93" s="364"/>
      <c r="EA93" s="364"/>
      <c r="EB93" s="308"/>
      <c r="EC93" s="412"/>
      <c r="ED93" s="413"/>
      <c r="EE93" s="297"/>
      <c r="EF93" s="298"/>
      <c r="EG93" s="298"/>
      <c r="EH93" s="298"/>
      <c r="EI93" s="298"/>
      <c r="EJ93" s="298"/>
      <c r="EK93" s="298"/>
      <c r="EL93" s="298"/>
      <c r="EM93" s="298"/>
      <c r="EN93" s="299"/>
      <c r="EO93" s="360"/>
      <c r="EP93" s="306"/>
      <c r="EQ93" s="310"/>
      <c r="ER93" s="306"/>
      <c r="ES93" s="364"/>
      <c r="ET93" s="364"/>
      <c r="EU93" s="364"/>
      <c r="EV93" s="308"/>
      <c r="EW93" s="368"/>
      <c r="EX93" s="369"/>
      <c r="EY93" s="360"/>
      <c r="EZ93" s="306"/>
      <c r="FA93" s="310"/>
      <c r="FB93" s="306"/>
      <c r="FC93" s="364"/>
      <c r="FD93" s="364"/>
      <c r="FE93" s="364"/>
      <c r="FF93" s="308"/>
      <c r="FG93" s="368"/>
      <c r="FH93" s="369"/>
    </row>
    <row r="94" spans="1:164" ht="16" x14ac:dyDescent="0.2">
      <c r="A94" s="163" t="s">
        <v>42</v>
      </c>
      <c r="B94" s="164" t="s">
        <v>26</v>
      </c>
      <c r="C94" s="482">
        <v>22925</v>
      </c>
      <c r="D94" s="483"/>
      <c r="E94" s="484">
        <v>3504</v>
      </c>
      <c r="F94" s="485"/>
      <c r="G94" s="484">
        <v>-3813</v>
      </c>
      <c r="H94" s="485"/>
      <c r="I94" s="486">
        <v>14248</v>
      </c>
      <c r="J94" s="487"/>
      <c r="K94" s="482">
        <v>36864</v>
      </c>
      <c r="L94" s="487"/>
      <c r="M94" s="482">
        <v>22924</v>
      </c>
      <c r="N94" s="483"/>
      <c r="O94" s="484">
        <v>13269</v>
      </c>
      <c r="P94" s="485"/>
      <c r="Q94" s="484">
        <v>20881</v>
      </c>
      <c r="R94" s="485"/>
      <c r="S94" s="486">
        <v>19171</v>
      </c>
      <c r="T94" s="487"/>
      <c r="U94" s="482">
        <v>76245</v>
      </c>
      <c r="V94" s="487"/>
      <c r="W94" s="482">
        <v>10186</v>
      </c>
      <c r="X94" s="483"/>
      <c r="Y94" s="484">
        <v>-3485</v>
      </c>
      <c r="Z94" s="485"/>
      <c r="AA94" s="484">
        <v>9029</v>
      </c>
      <c r="AB94" s="485"/>
      <c r="AC94" s="486">
        <v>14739</v>
      </c>
      <c r="AD94" s="487"/>
      <c r="AE94" s="482">
        <v>30469</v>
      </c>
      <c r="AF94" s="487"/>
      <c r="AG94" s="482">
        <v>12940</v>
      </c>
      <c r="AH94" s="483"/>
      <c r="AI94" s="484">
        <v>10135</v>
      </c>
      <c r="AJ94" s="485"/>
      <c r="AK94" s="484">
        <v>4478</v>
      </c>
      <c r="AL94" s="485"/>
      <c r="AM94" s="486">
        <v>3336</v>
      </c>
      <c r="AN94" s="487"/>
      <c r="AO94" s="482">
        <v>30889</v>
      </c>
      <c r="AP94" s="487"/>
      <c r="AQ94" s="482">
        <v>13074</v>
      </c>
      <c r="AR94" s="483"/>
      <c r="AS94" s="484">
        <v>-6609</v>
      </c>
      <c r="AT94" s="485"/>
      <c r="AU94" s="484">
        <v>-6477</v>
      </c>
      <c r="AV94" s="485"/>
      <c r="AW94" s="486">
        <v>25245</v>
      </c>
      <c r="AX94" s="487"/>
      <c r="AY94" s="482">
        <v>25233</v>
      </c>
      <c r="AZ94" s="487"/>
      <c r="BA94" s="482">
        <v>11530</v>
      </c>
      <c r="BB94" s="483"/>
      <c r="BC94" s="484">
        <v>17883</v>
      </c>
      <c r="BD94" s="485"/>
      <c r="BE94" s="484">
        <v>14392</v>
      </c>
      <c r="BF94" s="485"/>
      <c r="BG94" s="486">
        <v>28583</v>
      </c>
      <c r="BH94" s="487"/>
      <c r="BI94" s="482">
        <v>72388</v>
      </c>
      <c r="BJ94" s="487"/>
      <c r="BK94" s="591">
        <v>21032</v>
      </c>
      <c r="BL94" s="483"/>
      <c r="BM94" s="593">
        <v>8537</v>
      </c>
      <c r="BN94" s="594"/>
      <c r="BO94" s="460">
        <v>6190</v>
      </c>
      <c r="BP94" s="460"/>
      <c r="BQ94" s="595">
        <v>31052</v>
      </c>
      <c r="BR94" s="596"/>
      <c r="BS94" s="482">
        <v>66811</v>
      </c>
      <c r="BT94" s="562"/>
      <c r="BU94" s="482">
        <v>30505</v>
      </c>
      <c r="BV94" s="483"/>
      <c r="BW94" s="484">
        <v>24346</v>
      </c>
      <c r="BX94" s="594"/>
      <c r="BY94" s="595">
        <v>30059</v>
      </c>
      <c r="BZ94" s="595"/>
      <c r="CA94" s="595">
        <v>-36289</v>
      </c>
      <c r="CB94" s="596"/>
      <c r="CC94" s="482">
        <v>48621</v>
      </c>
      <c r="CD94" s="562"/>
      <c r="CE94" s="482">
        <v>26495</v>
      </c>
      <c r="CF94" s="483"/>
      <c r="CG94" s="484">
        <v>14881</v>
      </c>
      <c r="CH94" s="594"/>
      <c r="CI94" s="595">
        <v>27755</v>
      </c>
      <c r="CJ94" s="595"/>
      <c r="CK94" s="595">
        <v>21063</v>
      </c>
      <c r="CL94" s="596"/>
      <c r="CM94" s="482">
        <f>+CE94+CG94+CI94+CK94</f>
        <v>90194</v>
      </c>
      <c r="CN94" s="562"/>
      <c r="CO94" s="482">
        <v>102052</v>
      </c>
      <c r="CP94" s="562"/>
      <c r="CQ94" s="482">
        <v>20138</v>
      </c>
      <c r="CR94" s="483"/>
      <c r="CS94" s="484">
        <v>22474</v>
      </c>
      <c r="CT94" s="594"/>
      <c r="CU94" s="595">
        <v>17607</v>
      </c>
      <c r="CV94" s="595"/>
      <c r="CW94" s="595">
        <v>34927</v>
      </c>
      <c r="CX94" s="596"/>
      <c r="CY94" s="482">
        <f>+CQ94+CS94+CU94+CW94</f>
        <v>95146</v>
      </c>
      <c r="CZ94" s="562"/>
      <c r="DA94" s="482">
        <v>25028</v>
      </c>
      <c r="DB94" s="483"/>
      <c r="DC94" s="484">
        <v>2416</v>
      </c>
      <c r="DD94" s="594"/>
      <c r="DE94" s="595">
        <v>9143</v>
      </c>
      <c r="DF94" s="595"/>
      <c r="DG94" s="595">
        <v>30356</v>
      </c>
      <c r="DH94" s="596"/>
      <c r="DI94" s="482">
        <f>+DA94+DC94+DE94+DG94</f>
        <v>66943</v>
      </c>
      <c r="DJ94" s="562"/>
      <c r="DK94" s="370" t="s">
        <v>118</v>
      </c>
      <c r="DL94" s="371"/>
      <c r="DM94" s="372" t="s">
        <v>91</v>
      </c>
      <c r="DN94" s="373"/>
      <c r="DO94" s="414">
        <v>38469</v>
      </c>
      <c r="DP94" s="415"/>
      <c r="DQ94" s="414">
        <v>27805</v>
      </c>
      <c r="DR94" s="416"/>
      <c r="DS94" s="417">
        <v>133544</v>
      </c>
      <c r="DT94" s="418"/>
      <c r="DU94" s="370">
        <v>8388</v>
      </c>
      <c r="DV94" s="371"/>
      <c r="DW94" s="372">
        <v>29061</v>
      </c>
      <c r="DX94" s="373"/>
      <c r="DY94" s="374">
        <v>51573</v>
      </c>
      <c r="DZ94" s="375"/>
      <c r="EA94" s="374">
        <v>35100</v>
      </c>
      <c r="EB94" s="376"/>
      <c r="EC94" s="377">
        <v>124122</v>
      </c>
      <c r="ED94" s="378"/>
      <c r="EE94" s="297"/>
      <c r="EF94" s="298"/>
      <c r="EG94" s="298"/>
      <c r="EH94" s="298"/>
      <c r="EI94" s="298"/>
      <c r="EJ94" s="298"/>
      <c r="EK94" s="298"/>
      <c r="EL94" s="298"/>
      <c r="EM94" s="298"/>
      <c r="EN94" s="299"/>
      <c r="EO94" s="370" t="s">
        <v>92</v>
      </c>
      <c r="EP94" s="371"/>
      <c r="EQ94" s="372" t="s">
        <v>91</v>
      </c>
      <c r="ER94" s="373"/>
      <c r="ES94" s="374">
        <v>46423</v>
      </c>
      <c r="ET94" s="375"/>
      <c r="EU94" s="374">
        <v>54473</v>
      </c>
      <c r="EV94" s="376"/>
      <c r="EW94" s="377">
        <v>169729</v>
      </c>
      <c r="EX94" s="378"/>
      <c r="EY94" s="370" t="s">
        <v>92</v>
      </c>
      <c r="EZ94" s="371"/>
      <c r="FA94" s="372" t="s">
        <v>91</v>
      </c>
      <c r="FB94" s="373"/>
      <c r="FC94" s="372">
        <v>48636</v>
      </c>
      <c r="FD94" s="373"/>
      <c r="FE94" s="374">
        <v>43547</v>
      </c>
      <c r="FF94" s="376"/>
      <c r="FG94" s="377">
        <v>98490</v>
      </c>
      <c r="FH94" s="378"/>
    </row>
    <row r="95" spans="1:164" ht="16" x14ac:dyDescent="0.2">
      <c r="A95" s="163" t="s">
        <v>43</v>
      </c>
      <c r="B95" s="164" t="s">
        <v>27</v>
      </c>
      <c r="C95" s="472">
        <v>-16698</v>
      </c>
      <c r="D95" s="473"/>
      <c r="E95" s="474">
        <v>2646</v>
      </c>
      <c r="F95" s="475"/>
      <c r="G95" s="474">
        <v>13332</v>
      </c>
      <c r="H95" s="475"/>
      <c r="I95" s="476">
        <v>-15244</v>
      </c>
      <c r="J95" s="477"/>
      <c r="K95" s="472">
        <v>-15964</v>
      </c>
      <c r="L95" s="477"/>
      <c r="M95" s="472">
        <v>-14668</v>
      </c>
      <c r="N95" s="473"/>
      <c r="O95" s="474">
        <v>45231</v>
      </c>
      <c r="P95" s="475"/>
      <c r="Q95" s="474">
        <v>11598</v>
      </c>
      <c r="R95" s="475"/>
      <c r="S95" s="476">
        <v>-63128</v>
      </c>
      <c r="T95" s="477"/>
      <c r="U95" s="472">
        <v>-20967</v>
      </c>
      <c r="V95" s="477"/>
      <c r="W95" s="472">
        <v>-12798</v>
      </c>
      <c r="X95" s="473"/>
      <c r="Y95" s="474">
        <v>20543</v>
      </c>
      <c r="Z95" s="475"/>
      <c r="AA95" s="474">
        <v>-6152</v>
      </c>
      <c r="AB95" s="475"/>
      <c r="AC95" s="476">
        <v>17410</v>
      </c>
      <c r="AD95" s="477"/>
      <c r="AE95" s="472">
        <v>19003</v>
      </c>
      <c r="AF95" s="477"/>
      <c r="AG95" s="472">
        <v>-9088</v>
      </c>
      <c r="AH95" s="473"/>
      <c r="AI95" s="474">
        <v>-9394</v>
      </c>
      <c r="AJ95" s="475"/>
      <c r="AK95" s="474">
        <v>-7649</v>
      </c>
      <c r="AL95" s="475"/>
      <c r="AM95" s="476">
        <v>-9604</v>
      </c>
      <c r="AN95" s="477"/>
      <c r="AO95" s="472">
        <v>-35735</v>
      </c>
      <c r="AP95" s="477"/>
      <c r="AQ95" s="472">
        <v>-8379</v>
      </c>
      <c r="AR95" s="473"/>
      <c r="AS95" s="474">
        <v>45638</v>
      </c>
      <c r="AT95" s="475"/>
      <c r="AU95" s="474">
        <v>-1889</v>
      </c>
      <c r="AV95" s="475"/>
      <c r="AW95" s="476">
        <v>-1915</v>
      </c>
      <c r="AX95" s="477"/>
      <c r="AY95" s="472">
        <v>33455</v>
      </c>
      <c r="AZ95" s="477"/>
      <c r="BA95" s="472">
        <v>-6499</v>
      </c>
      <c r="BB95" s="473"/>
      <c r="BC95" s="474">
        <v>-4214</v>
      </c>
      <c r="BD95" s="475"/>
      <c r="BE95" s="474">
        <v>-3187</v>
      </c>
      <c r="BF95" s="475"/>
      <c r="BG95" s="476">
        <v>-6373</v>
      </c>
      <c r="BH95" s="477"/>
      <c r="BI95" s="472">
        <v>-20273</v>
      </c>
      <c r="BJ95" s="477"/>
      <c r="BK95" s="592">
        <v>-8298</v>
      </c>
      <c r="BL95" s="473"/>
      <c r="BM95" s="470">
        <v>-5957</v>
      </c>
      <c r="BN95" s="471"/>
      <c r="BO95" s="459">
        <v>-7257</v>
      </c>
      <c r="BP95" s="459"/>
      <c r="BQ95" s="584">
        <v>-18100</v>
      </c>
      <c r="BR95" s="585"/>
      <c r="BS95" s="472">
        <v>-39612</v>
      </c>
      <c r="BT95" s="582"/>
      <c r="BU95" s="472">
        <v>-10444</v>
      </c>
      <c r="BV95" s="473"/>
      <c r="BW95" s="474">
        <v>-17015</v>
      </c>
      <c r="BX95" s="471"/>
      <c r="BY95" s="584">
        <v>-11849</v>
      </c>
      <c r="BZ95" s="584"/>
      <c r="CA95" s="584">
        <v>-13589</v>
      </c>
      <c r="CB95" s="585"/>
      <c r="CC95" s="472">
        <v>-52897</v>
      </c>
      <c r="CD95" s="582"/>
      <c r="CE95" s="472">
        <v>-12884</v>
      </c>
      <c r="CF95" s="473"/>
      <c r="CG95" s="474">
        <v>-19839</v>
      </c>
      <c r="CH95" s="471"/>
      <c r="CI95" s="584">
        <v>-9662</v>
      </c>
      <c r="CJ95" s="584"/>
      <c r="CK95" s="584">
        <v>34080</v>
      </c>
      <c r="CL95" s="585"/>
      <c r="CM95" s="472">
        <f>+CE95+CG95+CI95+CK95</f>
        <v>-8305</v>
      </c>
      <c r="CN95" s="582"/>
      <c r="CO95" s="472">
        <v>-20814</v>
      </c>
      <c r="CP95" s="582"/>
      <c r="CQ95" s="472">
        <v>-20827</v>
      </c>
      <c r="CR95" s="473"/>
      <c r="CS95" s="474">
        <v>-8891</v>
      </c>
      <c r="CT95" s="471"/>
      <c r="CU95" s="584">
        <v>-12448</v>
      </c>
      <c r="CV95" s="584"/>
      <c r="CW95" s="584">
        <v>-11146</v>
      </c>
      <c r="CX95" s="585"/>
      <c r="CY95" s="472">
        <f>+CQ95+CS95+CU95+CW95</f>
        <v>-53312</v>
      </c>
      <c r="CZ95" s="582"/>
      <c r="DA95" s="472">
        <v>-17378</v>
      </c>
      <c r="DB95" s="473"/>
      <c r="DC95" s="474">
        <v>-14055</v>
      </c>
      <c r="DD95" s="471"/>
      <c r="DE95" s="584">
        <v>-12408</v>
      </c>
      <c r="DF95" s="584"/>
      <c r="DG95" s="584">
        <v>-16455</v>
      </c>
      <c r="DH95" s="585"/>
      <c r="DI95" s="472">
        <f>+DA95+DC95+DE95+DG95</f>
        <v>-60296</v>
      </c>
      <c r="DJ95" s="582"/>
      <c r="DK95" s="319" t="s">
        <v>91</v>
      </c>
      <c r="DL95" s="320"/>
      <c r="DM95" s="321" t="s">
        <v>91</v>
      </c>
      <c r="DN95" s="322"/>
      <c r="DO95" s="407">
        <v>-13624</v>
      </c>
      <c r="DP95" s="408"/>
      <c r="DQ95" s="407">
        <v>-17393</v>
      </c>
      <c r="DR95" s="409"/>
      <c r="DS95" s="410">
        <v>-62430</v>
      </c>
      <c r="DT95" s="411"/>
      <c r="DU95" s="319">
        <v>-12291</v>
      </c>
      <c r="DV95" s="320"/>
      <c r="DW95" s="321">
        <v>-57924</v>
      </c>
      <c r="DX95" s="322"/>
      <c r="DY95" s="323">
        <v>-44795</v>
      </c>
      <c r="DZ95" s="324"/>
      <c r="EA95" s="323">
        <v>-3908</v>
      </c>
      <c r="EB95" s="325"/>
      <c r="EC95" s="326">
        <v>-118918</v>
      </c>
      <c r="ED95" s="327"/>
      <c r="EE95" s="297"/>
      <c r="EF95" s="298"/>
      <c r="EG95" s="298"/>
      <c r="EH95" s="298"/>
      <c r="EI95" s="298"/>
      <c r="EJ95" s="298"/>
      <c r="EK95" s="298"/>
      <c r="EL95" s="298"/>
      <c r="EM95" s="298"/>
      <c r="EN95" s="299"/>
      <c r="EO95" s="319" t="s">
        <v>91</v>
      </c>
      <c r="EP95" s="320"/>
      <c r="EQ95" s="321" t="s">
        <v>91</v>
      </c>
      <c r="ER95" s="322"/>
      <c r="ES95" s="323">
        <v>-6671</v>
      </c>
      <c r="ET95" s="324"/>
      <c r="EU95" s="323">
        <v>-13892</v>
      </c>
      <c r="EV95" s="325"/>
      <c r="EW95" s="326">
        <v>-71016</v>
      </c>
      <c r="EX95" s="327"/>
      <c r="EY95" s="319" t="s">
        <v>91</v>
      </c>
      <c r="EZ95" s="320"/>
      <c r="FA95" s="321" t="s">
        <v>91</v>
      </c>
      <c r="FB95" s="322"/>
      <c r="FC95" s="321">
        <v>-22207</v>
      </c>
      <c r="FD95" s="322"/>
      <c r="FE95" s="323">
        <v>-20554</v>
      </c>
      <c r="FF95" s="325"/>
      <c r="FG95" s="326">
        <v>-58414</v>
      </c>
      <c r="FH95" s="327"/>
    </row>
    <row r="96" spans="1:164" ht="16" x14ac:dyDescent="0.2">
      <c r="A96" s="163" t="s">
        <v>44</v>
      </c>
      <c r="B96" s="164" t="s">
        <v>28</v>
      </c>
      <c r="C96" s="472">
        <v>6227</v>
      </c>
      <c r="D96" s="473"/>
      <c r="E96" s="474">
        <v>6150</v>
      </c>
      <c r="F96" s="475"/>
      <c r="G96" s="474">
        <v>9519</v>
      </c>
      <c r="H96" s="475"/>
      <c r="I96" s="476">
        <v>-966</v>
      </c>
      <c r="J96" s="477"/>
      <c r="K96" s="472">
        <v>20900</v>
      </c>
      <c r="L96" s="477"/>
      <c r="M96" s="472">
        <v>8256</v>
      </c>
      <c r="N96" s="473"/>
      <c r="O96" s="474">
        <v>58500</v>
      </c>
      <c r="P96" s="475"/>
      <c r="Q96" s="474">
        <v>32479</v>
      </c>
      <c r="R96" s="475"/>
      <c r="S96" s="476">
        <v>-43957</v>
      </c>
      <c r="T96" s="477"/>
      <c r="U96" s="472">
        <v>55278</v>
      </c>
      <c r="V96" s="477"/>
      <c r="W96" s="472">
        <v>-2612</v>
      </c>
      <c r="X96" s="473"/>
      <c r="Y96" s="474">
        <v>17058</v>
      </c>
      <c r="Z96" s="475"/>
      <c r="AA96" s="474">
        <v>2877</v>
      </c>
      <c r="AB96" s="475"/>
      <c r="AC96" s="476">
        <v>32149</v>
      </c>
      <c r="AD96" s="477"/>
      <c r="AE96" s="472">
        <v>49472</v>
      </c>
      <c r="AF96" s="477"/>
      <c r="AG96" s="472">
        <v>3852</v>
      </c>
      <c r="AH96" s="473"/>
      <c r="AI96" s="474">
        <v>741</v>
      </c>
      <c r="AJ96" s="475"/>
      <c r="AK96" s="474">
        <v>-3171</v>
      </c>
      <c r="AL96" s="475"/>
      <c r="AM96" s="476">
        <v>-6268</v>
      </c>
      <c r="AN96" s="477"/>
      <c r="AO96" s="472">
        <v>-4846</v>
      </c>
      <c r="AP96" s="477"/>
      <c r="AQ96" s="472">
        <v>4695</v>
      </c>
      <c r="AR96" s="473"/>
      <c r="AS96" s="474">
        <v>39029</v>
      </c>
      <c r="AT96" s="475"/>
      <c r="AU96" s="474">
        <v>-8366</v>
      </c>
      <c r="AV96" s="475"/>
      <c r="AW96" s="476">
        <v>23330</v>
      </c>
      <c r="AX96" s="477"/>
      <c r="AY96" s="472">
        <v>58688</v>
      </c>
      <c r="AZ96" s="477"/>
      <c r="BA96" s="472">
        <v>5031</v>
      </c>
      <c r="BB96" s="473"/>
      <c r="BC96" s="474">
        <v>13669</v>
      </c>
      <c r="BD96" s="475"/>
      <c r="BE96" s="474">
        <v>11205</v>
      </c>
      <c r="BF96" s="475"/>
      <c r="BG96" s="476">
        <v>22210</v>
      </c>
      <c r="BH96" s="477"/>
      <c r="BI96" s="472">
        <v>52115</v>
      </c>
      <c r="BJ96" s="477"/>
      <c r="BK96" s="592">
        <v>12734</v>
      </c>
      <c r="BL96" s="473"/>
      <c r="BM96" s="470">
        <v>2580</v>
      </c>
      <c r="BN96" s="471"/>
      <c r="BO96" s="459">
        <v>-1067</v>
      </c>
      <c r="BP96" s="466"/>
      <c r="BQ96" s="584">
        <v>12952</v>
      </c>
      <c r="BR96" s="585"/>
      <c r="BS96" s="472">
        <v>27199</v>
      </c>
      <c r="BT96" s="582"/>
      <c r="BU96" s="472">
        <v>20061</v>
      </c>
      <c r="BV96" s="473"/>
      <c r="BW96" s="474">
        <v>7331</v>
      </c>
      <c r="BX96" s="471"/>
      <c r="BY96" s="584">
        <v>18210</v>
      </c>
      <c r="BZ96" s="466"/>
      <c r="CA96" s="584">
        <v>-49878</v>
      </c>
      <c r="CB96" s="585"/>
      <c r="CC96" s="472">
        <v>-4276</v>
      </c>
      <c r="CD96" s="582"/>
      <c r="CE96" s="472">
        <f>+CE94+CE95</f>
        <v>13611</v>
      </c>
      <c r="CF96" s="473"/>
      <c r="CG96" s="474">
        <f>+CG94+CG95</f>
        <v>-4958</v>
      </c>
      <c r="CH96" s="471"/>
      <c r="CI96" s="584">
        <f>+CI94+CI95</f>
        <v>18093</v>
      </c>
      <c r="CJ96" s="466"/>
      <c r="CK96" s="584">
        <f>+CK94+CK95</f>
        <v>55143</v>
      </c>
      <c r="CL96" s="585"/>
      <c r="CM96" s="472">
        <f>+CE96+CG96+CI96+CK96</f>
        <v>81889</v>
      </c>
      <c r="CN96" s="582"/>
      <c r="CO96" s="472">
        <v>81238</v>
      </c>
      <c r="CP96" s="582"/>
      <c r="CQ96" s="472">
        <v>-689</v>
      </c>
      <c r="CR96" s="473"/>
      <c r="CS96" s="474">
        <v>13583</v>
      </c>
      <c r="CT96" s="471"/>
      <c r="CU96" s="584">
        <v>5159</v>
      </c>
      <c r="CV96" s="466"/>
      <c r="CW96" s="584">
        <v>23781</v>
      </c>
      <c r="CX96" s="585"/>
      <c r="CY96" s="472">
        <f>+CQ96+CS96+CU96+CW96</f>
        <v>41834</v>
      </c>
      <c r="CZ96" s="582"/>
      <c r="DA96" s="472">
        <v>7650</v>
      </c>
      <c r="DB96" s="473"/>
      <c r="DC96" s="474">
        <v>-11639</v>
      </c>
      <c r="DD96" s="471"/>
      <c r="DE96" s="584">
        <v>-3265</v>
      </c>
      <c r="DF96" s="466"/>
      <c r="DG96" s="584">
        <v>13901</v>
      </c>
      <c r="DH96" s="585"/>
      <c r="DI96" s="472">
        <f>+DA96+DC96+DE96+DG96</f>
        <v>6647</v>
      </c>
      <c r="DJ96" s="582"/>
      <c r="DK96" s="319" t="s">
        <v>91</v>
      </c>
      <c r="DL96" s="320"/>
      <c r="DM96" s="321" t="s">
        <v>91</v>
      </c>
      <c r="DN96" s="322"/>
      <c r="DO96" s="407">
        <v>24845</v>
      </c>
      <c r="DP96" s="408"/>
      <c r="DQ96" s="407">
        <v>10412</v>
      </c>
      <c r="DR96" s="409"/>
      <c r="DS96" s="410">
        <v>71114</v>
      </c>
      <c r="DT96" s="411"/>
      <c r="DU96" s="319">
        <v>-3903</v>
      </c>
      <c r="DV96" s="320"/>
      <c r="DW96" s="321">
        <v>-28863</v>
      </c>
      <c r="DX96" s="322"/>
      <c r="DY96" s="323">
        <v>6778</v>
      </c>
      <c r="DZ96" s="324"/>
      <c r="EA96" s="323">
        <v>31192</v>
      </c>
      <c r="EB96" s="325"/>
      <c r="EC96" s="326">
        <v>5204</v>
      </c>
      <c r="ED96" s="327"/>
      <c r="EE96" s="297"/>
      <c r="EF96" s="298"/>
      <c r="EG96" s="298"/>
      <c r="EH96" s="298"/>
      <c r="EI96" s="298"/>
      <c r="EJ96" s="298"/>
      <c r="EK96" s="298"/>
      <c r="EL96" s="298"/>
      <c r="EM96" s="298"/>
      <c r="EN96" s="299"/>
      <c r="EO96" s="319" t="s">
        <v>91</v>
      </c>
      <c r="EP96" s="320"/>
      <c r="EQ96" s="321" t="s">
        <v>91</v>
      </c>
      <c r="ER96" s="322"/>
      <c r="ES96" s="323">
        <v>39752</v>
      </c>
      <c r="ET96" s="324"/>
      <c r="EU96" s="323">
        <v>40581</v>
      </c>
      <c r="EV96" s="325"/>
      <c r="EW96" s="326">
        <v>98713</v>
      </c>
      <c r="EX96" s="327"/>
      <c r="EY96" s="319" t="s">
        <v>91</v>
      </c>
      <c r="EZ96" s="320"/>
      <c r="FA96" s="321" t="s">
        <v>91</v>
      </c>
      <c r="FB96" s="322"/>
      <c r="FC96" s="321">
        <v>26429</v>
      </c>
      <c r="FD96" s="322"/>
      <c r="FE96" s="323">
        <v>22993</v>
      </c>
      <c r="FF96" s="325"/>
      <c r="FG96" s="326">
        <v>40076</v>
      </c>
      <c r="FH96" s="327"/>
    </row>
    <row r="97" spans="1:164" ht="16.5" thickBot="1" x14ac:dyDescent="0.25">
      <c r="A97" s="165" t="s">
        <v>25</v>
      </c>
      <c r="B97" s="166" t="s">
        <v>29</v>
      </c>
      <c r="C97" s="457">
        <v>13081</v>
      </c>
      <c r="D97" s="458"/>
      <c r="E97" s="478">
        <v>-15597</v>
      </c>
      <c r="F97" s="479"/>
      <c r="G97" s="478">
        <v>23593</v>
      </c>
      <c r="H97" s="479"/>
      <c r="I97" s="480">
        <v>-24828</v>
      </c>
      <c r="J97" s="481"/>
      <c r="K97" s="457">
        <v>-3751</v>
      </c>
      <c r="L97" s="481"/>
      <c r="M97" s="457">
        <v>-2031</v>
      </c>
      <c r="N97" s="458"/>
      <c r="O97" s="478">
        <v>25543</v>
      </c>
      <c r="P97" s="479"/>
      <c r="Q97" s="478">
        <v>-31806</v>
      </c>
      <c r="R97" s="479"/>
      <c r="S97" s="480">
        <v>25649</v>
      </c>
      <c r="T97" s="481"/>
      <c r="U97" s="457">
        <v>17355</v>
      </c>
      <c r="V97" s="481"/>
      <c r="W97" s="457">
        <v>-8342</v>
      </c>
      <c r="X97" s="458"/>
      <c r="Y97" s="478">
        <v>-4134</v>
      </c>
      <c r="Z97" s="479"/>
      <c r="AA97" s="478">
        <v>-17077</v>
      </c>
      <c r="AB97" s="479"/>
      <c r="AC97" s="480">
        <v>-7806</v>
      </c>
      <c r="AD97" s="481"/>
      <c r="AE97" s="457">
        <v>-37359</v>
      </c>
      <c r="AF97" s="481"/>
      <c r="AG97" s="457">
        <v>52120</v>
      </c>
      <c r="AH97" s="458"/>
      <c r="AI97" s="478">
        <v>-29018</v>
      </c>
      <c r="AJ97" s="479"/>
      <c r="AK97" s="478">
        <v>-28169</v>
      </c>
      <c r="AL97" s="479"/>
      <c r="AM97" s="480">
        <v>-694</v>
      </c>
      <c r="AN97" s="481"/>
      <c r="AO97" s="457">
        <v>-5761</v>
      </c>
      <c r="AP97" s="481"/>
      <c r="AQ97" s="457">
        <v>255</v>
      </c>
      <c r="AR97" s="458"/>
      <c r="AS97" s="478">
        <v>-52332</v>
      </c>
      <c r="AT97" s="479"/>
      <c r="AU97" s="478">
        <v>20629</v>
      </c>
      <c r="AV97" s="479"/>
      <c r="AW97" s="480">
        <v>-10988</v>
      </c>
      <c r="AX97" s="481"/>
      <c r="AY97" s="457">
        <v>-42436</v>
      </c>
      <c r="AZ97" s="481"/>
      <c r="BA97" s="457">
        <v>-93687</v>
      </c>
      <c r="BB97" s="458"/>
      <c r="BC97" s="478">
        <v>71812</v>
      </c>
      <c r="BD97" s="479"/>
      <c r="BE97" s="478">
        <v>174</v>
      </c>
      <c r="BF97" s="479"/>
      <c r="BG97" s="480">
        <v>-17992</v>
      </c>
      <c r="BH97" s="481"/>
      <c r="BI97" s="457">
        <v>-39693</v>
      </c>
      <c r="BJ97" s="481"/>
      <c r="BK97" s="588">
        <v>-17008</v>
      </c>
      <c r="BL97" s="458"/>
      <c r="BM97" s="589">
        <v>-42662</v>
      </c>
      <c r="BN97" s="590"/>
      <c r="BO97" s="461">
        <v>2005</v>
      </c>
      <c r="BP97" s="462"/>
      <c r="BQ97" s="586">
        <v>-12520</v>
      </c>
      <c r="BR97" s="587"/>
      <c r="BS97" s="457">
        <v>-70185</v>
      </c>
      <c r="BT97" s="583"/>
      <c r="BU97" s="457">
        <v>-9166</v>
      </c>
      <c r="BV97" s="458"/>
      <c r="BW97" s="478">
        <v>-33961</v>
      </c>
      <c r="BX97" s="590"/>
      <c r="BY97" s="586">
        <v>-2853</v>
      </c>
      <c r="BZ97" s="462"/>
      <c r="CA97" s="586">
        <v>12110</v>
      </c>
      <c r="CB97" s="587"/>
      <c r="CC97" s="457">
        <v>-33870</v>
      </c>
      <c r="CD97" s="583"/>
      <c r="CE97" s="457">
        <v>-82</v>
      </c>
      <c r="CF97" s="458"/>
      <c r="CG97" s="478">
        <v>-24139</v>
      </c>
      <c r="CH97" s="590"/>
      <c r="CI97" s="586">
        <v>-1023</v>
      </c>
      <c r="CJ97" s="462"/>
      <c r="CK97" s="586">
        <v>-19000</v>
      </c>
      <c r="CL97" s="587"/>
      <c r="CM97" s="457">
        <f>+CE97+CG97+CI97+CK97</f>
        <v>-44244</v>
      </c>
      <c r="CN97" s="583"/>
      <c r="CO97" s="457">
        <v>-43615</v>
      </c>
      <c r="CP97" s="583"/>
      <c r="CQ97" s="457">
        <v>-10147</v>
      </c>
      <c r="CR97" s="458"/>
      <c r="CS97" s="478">
        <v>-24566</v>
      </c>
      <c r="CT97" s="590"/>
      <c r="CU97" s="586">
        <v>-1447</v>
      </c>
      <c r="CV97" s="462"/>
      <c r="CW97" s="586">
        <v>-14898</v>
      </c>
      <c r="CX97" s="587"/>
      <c r="CY97" s="457">
        <f>+CQ97+CS97+CU97+CW97</f>
        <v>-51058</v>
      </c>
      <c r="CZ97" s="583"/>
      <c r="DA97" s="457">
        <v>-9099</v>
      </c>
      <c r="DB97" s="458"/>
      <c r="DC97" s="478">
        <v>-49099</v>
      </c>
      <c r="DD97" s="590"/>
      <c r="DE97" s="586">
        <v>6614</v>
      </c>
      <c r="DF97" s="462"/>
      <c r="DG97" s="586">
        <v>-31364</v>
      </c>
      <c r="DH97" s="587"/>
      <c r="DI97" s="457">
        <f>+DA97+DC97+DE97+DG97</f>
        <v>-82948</v>
      </c>
      <c r="DJ97" s="583"/>
      <c r="DK97" s="328" t="s">
        <v>91</v>
      </c>
      <c r="DL97" s="329"/>
      <c r="DM97" s="330" t="s">
        <v>91</v>
      </c>
      <c r="DN97" s="331"/>
      <c r="DO97" s="402">
        <v>-18433</v>
      </c>
      <c r="DP97" s="403"/>
      <c r="DQ97" s="402">
        <v>9498</v>
      </c>
      <c r="DR97" s="404"/>
      <c r="DS97" s="405">
        <v>-19462</v>
      </c>
      <c r="DT97" s="406"/>
      <c r="DU97" s="328">
        <v>111818</v>
      </c>
      <c r="DV97" s="329"/>
      <c r="DW97" s="330">
        <v>-30591</v>
      </c>
      <c r="DX97" s="331"/>
      <c r="DY97" s="332">
        <v>-29256</v>
      </c>
      <c r="DZ97" s="333"/>
      <c r="EA97" s="332">
        <v>-11171</v>
      </c>
      <c r="EB97" s="334"/>
      <c r="EC97" s="335">
        <v>40800</v>
      </c>
      <c r="ED97" s="336"/>
      <c r="EE97" s="300"/>
      <c r="EF97" s="301"/>
      <c r="EG97" s="301"/>
      <c r="EH97" s="301"/>
      <c r="EI97" s="301"/>
      <c r="EJ97" s="301"/>
      <c r="EK97" s="301"/>
      <c r="EL97" s="301"/>
      <c r="EM97" s="301"/>
      <c r="EN97" s="302"/>
      <c r="EO97" s="328" t="s">
        <v>91</v>
      </c>
      <c r="EP97" s="329"/>
      <c r="EQ97" s="330" t="s">
        <v>91</v>
      </c>
      <c r="ER97" s="331"/>
      <c r="ES97" s="332">
        <v>34765</v>
      </c>
      <c r="ET97" s="333"/>
      <c r="EU97" s="332">
        <v>-31354</v>
      </c>
      <c r="EV97" s="334"/>
      <c r="EW97" s="335">
        <v>-40667</v>
      </c>
      <c r="EX97" s="336"/>
      <c r="EY97" s="328" t="s">
        <v>91</v>
      </c>
      <c r="EZ97" s="329"/>
      <c r="FA97" s="330" t="s">
        <v>91</v>
      </c>
      <c r="FB97" s="331"/>
      <c r="FC97" s="330">
        <v>-76982</v>
      </c>
      <c r="FD97" s="331"/>
      <c r="FE97" s="332">
        <v>-30744</v>
      </c>
      <c r="FF97" s="334"/>
      <c r="FG97" s="335">
        <v>-143178</v>
      </c>
      <c r="FH97" s="336"/>
    </row>
    <row r="98" spans="1:164" s="216" customFormat="1" ht="15.75" customHeight="1" x14ac:dyDescent="0.2">
      <c r="A98" s="222"/>
      <c r="B98" s="222"/>
      <c r="C98" s="222"/>
      <c r="D98" s="222"/>
      <c r="E98" s="222"/>
      <c r="F98" s="222"/>
      <c r="G98" s="222"/>
      <c r="H98" s="222"/>
      <c r="I98" s="222"/>
      <c r="J98" s="222"/>
      <c r="K98" s="222"/>
      <c r="L98" s="222"/>
      <c r="M98" s="222"/>
      <c r="N98" s="222"/>
      <c r="O98" s="222"/>
      <c r="P98" s="222"/>
      <c r="Q98" s="222"/>
      <c r="R98" s="222"/>
      <c r="S98" s="222"/>
      <c r="T98" s="222"/>
      <c r="U98" s="222"/>
      <c r="V98" s="222"/>
    </row>
    <row r="99" spans="1:164" s="216" customFormat="1" ht="16" x14ac:dyDescent="0.2">
      <c r="A99" s="260" t="s">
        <v>145</v>
      </c>
      <c r="B99" s="217"/>
      <c r="C99" s="217"/>
      <c r="D99" s="217"/>
      <c r="E99" s="217"/>
      <c r="F99" s="217"/>
      <c r="G99" s="217"/>
      <c r="H99" s="217"/>
      <c r="I99" s="217"/>
      <c r="J99" s="217"/>
      <c r="K99" s="217"/>
      <c r="L99" s="217"/>
      <c r="M99" s="217"/>
      <c r="N99" s="217"/>
      <c r="O99" s="217"/>
      <c r="P99" s="217"/>
      <c r="Q99" s="217"/>
      <c r="R99" s="217"/>
      <c r="S99" s="217"/>
      <c r="T99" s="217"/>
      <c r="U99" s="217"/>
      <c r="V99" s="217"/>
      <c r="W99" s="153"/>
      <c r="X99" s="62"/>
      <c r="Y99" s="153"/>
      <c r="Z99" s="62"/>
      <c r="AA99" s="62"/>
      <c r="AB99" s="62"/>
      <c r="AC99" s="62"/>
      <c r="AD99" s="62"/>
      <c r="AE99" s="153"/>
      <c r="AF99" s="62"/>
      <c r="AG99" s="153"/>
      <c r="AH99" s="62"/>
      <c r="AI99" s="153"/>
      <c r="AJ99" s="153"/>
      <c r="AK99" s="153"/>
      <c r="AL99" s="153"/>
      <c r="AM99" s="153"/>
      <c r="AN99" s="153"/>
      <c r="AO99" s="153"/>
      <c r="AP99" s="153"/>
      <c r="AQ99" s="153"/>
      <c r="AR99" s="62"/>
      <c r="AS99" s="218"/>
      <c r="AT99" s="62"/>
      <c r="AU99" s="62"/>
      <c r="AV99" s="62"/>
      <c r="AW99" s="62"/>
      <c r="AX99" s="62"/>
      <c r="AY99" s="218"/>
      <c r="AZ99" s="62"/>
      <c r="BA99" s="153"/>
      <c r="BB99" s="62"/>
      <c r="BC99" s="153"/>
      <c r="BD99" s="62"/>
      <c r="BE99" s="62"/>
      <c r="BF99" s="62"/>
      <c r="BG99" s="219"/>
      <c r="BH99" s="220"/>
      <c r="BI99" s="220"/>
      <c r="BJ99" s="220"/>
      <c r="BK99" s="220"/>
      <c r="BL99" s="220"/>
      <c r="BM99" s="220"/>
      <c r="BN99" s="220"/>
      <c r="BO99" s="220"/>
      <c r="BP99" s="220"/>
      <c r="BQ99" s="220"/>
      <c r="BR99" s="220"/>
      <c r="BS99" s="219"/>
      <c r="BT99" s="219"/>
      <c r="BU99" s="220"/>
      <c r="BV99" s="220"/>
      <c r="BW99" s="220"/>
      <c r="BX99" s="220"/>
      <c r="BY99" s="220"/>
      <c r="BZ99" s="220"/>
      <c r="CA99" s="220"/>
      <c r="CB99" s="220"/>
      <c r="CC99" s="219"/>
      <c r="CD99" s="219"/>
      <c r="CE99" s="220"/>
      <c r="CF99" s="220"/>
      <c r="CG99" s="220"/>
      <c r="CH99" s="220"/>
      <c r="CI99" s="220"/>
      <c r="CJ99" s="220"/>
      <c r="CK99" s="220"/>
      <c r="CL99" s="220"/>
      <c r="CM99" s="219"/>
      <c r="CN99" s="219"/>
      <c r="CO99" s="219"/>
      <c r="CP99" s="219"/>
      <c r="CQ99" s="220"/>
      <c r="CR99" s="220"/>
      <c r="CS99" s="220"/>
      <c r="CT99" s="220"/>
      <c r="CU99" s="220"/>
      <c r="CV99" s="220"/>
      <c r="CW99" s="220"/>
      <c r="CX99" s="220"/>
      <c r="CY99" s="219"/>
      <c r="CZ99" s="219"/>
      <c r="DA99" s="220"/>
      <c r="DB99" s="220"/>
      <c r="DC99" s="220"/>
      <c r="DD99" s="220"/>
      <c r="DE99" s="220"/>
      <c r="DF99" s="220"/>
      <c r="DG99" s="220"/>
      <c r="DH99" s="220"/>
      <c r="DI99" s="219"/>
      <c r="DJ99" s="219"/>
      <c r="DK99" s="220"/>
      <c r="DL99" s="220"/>
      <c r="DM99" s="220"/>
      <c r="DN99" s="220"/>
      <c r="DO99" s="220"/>
      <c r="DP99" s="220"/>
      <c r="DQ99" s="220"/>
      <c r="DR99" s="220"/>
      <c r="DS99" s="219"/>
      <c r="DT99" s="219"/>
      <c r="DU99" s="220"/>
      <c r="DV99" s="220"/>
      <c r="DW99" s="220"/>
      <c r="DX99" s="220"/>
      <c r="DY99" s="220"/>
      <c r="DZ99" s="220"/>
      <c r="EA99" s="220"/>
      <c r="EB99" s="220"/>
      <c r="EC99" s="219"/>
      <c r="ED99" s="219"/>
      <c r="EE99" s="220"/>
      <c r="EF99" s="220"/>
      <c r="EG99" s="220"/>
      <c r="EH99" s="220"/>
      <c r="EI99" s="220"/>
      <c r="EJ99" s="220"/>
      <c r="EK99" s="220"/>
      <c r="EL99" s="220"/>
      <c r="EM99" s="219"/>
      <c r="EN99" s="219"/>
      <c r="EO99" s="220"/>
      <c r="EP99" s="220"/>
      <c r="EQ99" s="220"/>
      <c r="ER99" s="220"/>
      <c r="ES99" s="220"/>
      <c r="ET99" s="220"/>
      <c r="EU99" s="220"/>
      <c r="EV99" s="220"/>
      <c r="EW99" s="219"/>
      <c r="EX99" s="219"/>
      <c r="EY99" s="220"/>
      <c r="EZ99" s="220"/>
      <c r="FA99" s="220"/>
      <c r="FB99" s="220"/>
      <c r="FC99" s="220"/>
      <c r="FD99" s="220"/>
      <c r="FE99" s="220"/>
      <c r="FF99" s="220"/>
      <c r="FG99" s="219"/>
      <c r="FH99" s="219"/>
    </row>
    <row r="100" spans="1:164" s="216" customFormat="1" ht="16" x14ac:dyDescent="0.2">
      <c r="A100" s="223"/>
      <c r="B100" s="217"/>
      <c r="C100" s="217"/>
      <c r="D100" s="217"/>
      <c r="E100" s="217"/>
      <c r="F100" s="217"/>
      <c r="G100" s="217"/>
      <c r="H100" s="217"/>
      <c r="I100" s="217"/>
      <c r="J100" s="217"/>
      <c r="K100" s="217"/>
      <c r="L100" s="217"/>
      <c r="M100" s="217"/>
      <c r="N100" s="217"/>
      <c r="O100" s="217"/>
      <c r="P100" s="217"/>
      <c r="Q100" s="217"/>
      <c r="R100" s="217"/>
      <c r="S100" s="217"/>
      <c r="T100" s="217"/>
      <c r="U100" s="217"/>
      <c r="V100" s="217"/>
      <c r="W100" s="153"/>
      <c r="X100" s="62"/>
      <c r="Y100" s="153"/>
      <c r="Z100" s="62"/>
      <c r="AA100" s="62"/>
      <c r="AB100" s="62"/>
      <c r="AC100" s="62"/>
      <c r="AD100" s="62"/>
      <c r="AE100" s="153"/>
      <c r="AF100" s="62"/>
      <c r="AG100" s="153"/>
      <c r="AH100" s="62"/>
      <c r="AI100" s="153"/>
      <c r="AJ100" s="153"/>
      <c r="AK100" s="153"/>
      <c r="AL100" s="153"/>
      <c r="AM100" s="153"/>
      <c r="AN100" s="153"/>
      <c r="AO100" s="153"/>
      <c r="AP100" s="153"/>
      <c r="AQ100" s="153"/>
      <c r="AR100" s="62"/>
      <c r="AS100" s="218"/>
      <c r="AT100" s="62"/>
      <c r="AU100" s="62"/>
      <c r="AV100" s="62"/>
      <c r="AW100" s="62"/>
      <c r="AX100" s="62"/>
      <c r="AY100" s="218"/>
      <c r="AZ100" s="62"/>
      <c r="BA100" s="153"/>
      <c r="BB100" s="62"/>
      <c r="BC100" s="153"/>
      <c r="BD100" s="62"/>
      <c r="BE100" s="62"/>
      <c r="BF100" s="62"/>
      <c r="BG100" s="219"/>
      <c r="BH100" s="220"/>
      <c r="BI100" s="220"/>
      <c r="BJ100" s="220"/>
      <c r="BK100" s="220"/>
      <c r="BL100" s="220"/>
      <c r="BM100" s="220"/>
      <c r="BN100" s="220"/>
      <c r="BO100" s="220"/>
      <c r="BP100" s="220"/>
      <c r="BQ100" s="220"/>
      <c r="BR100" s="220"/>
      <c r="BS100" s="219"/>
      <c r="BT100" s="219"/>
      <c r="BU100" s="220"/>
      <c r="BV100" s="220"/>
      <c r="BW100" s="220"/>
      <c r="BX100" s="220"/>
      <c r="BY100" s="220"/>
      <c r="BZ100" s="220"/>
      <c r="CA100" s="220"/>
      <c r="CB100" s="220"/>
      <c r="CC100" s="219"/>
      <c r="CD100" s="219"/>
      <c r="CE100" s="220"/>
      <c r="CF100" s="220"/>
      <c r="CG100" s="220"/>
      <c r="CH100" s="220"/>
      <c r="CI100" s="220"/>
      <c r="CJ100" s="220"/>
      <c r="CK100" s="220"/>
      <c r="CL100" s="220"/>
      <c r="CM100" s="219"/>
      <c r="CN100" s="219"/>
      <c r="CO100" s="219"/>
      <c r="CP100" s="219"/>
      <c r="CQ100" s="220"/>
      <c r="CR100" s="220"/>
      <c r="CS100" s="220"/>
      <c r="CT100" s="220"/>
      <c r="CU100" s="220"/>
      <c r="CV100" s="220"/>
      <c r="CW100" s="220"/>
      <c r="CX100" s="220"/>
      <c r="CY100" s="219"/>
      <c r="CZ100" s="219"/>
      <c r="DA100" s="220"/>
      <c r="DB100" s="220"/>
      <c r="DC100" s="220"/>
      <c r="DD100" s="220"/>
      <c r="DE100" s="220"/>
      <c r="DF100" s="220"/>
      <c r="DG100" s="220"/>
      <c r="DH100" s="220"/>
      <c r="DI100" s="219"/>
      <c r="DJ100" s="219"/>
      <c r="DK100" s="220"/>
      <c r="DL100" s="220"/>
      <c r="DM100" s="220"/>
      <c r="DN100" s="220"/>
      <c r="DO100" s="220"/>
      <c r="DP100" s="220"/>
      <c r="DQ100" s="220"/>
      <c r="DR100" s="220"/>
      <c r="DS100" s="219"/>
      <c r="DT100" s="219"/>
      <c r="DU100" s="220"/>
      <c r="DV100" s="220"/>
      <c r="DW100" s="220"/>
      <c r="DX100" s="220"/>
      <c r="DY100" s="220"/>
      <c r="DZ100" s="220"/>
      <c r="EA100" s="220"/>
      <c r="EB100" s="220"/>
      <c r="EC100" s="219"/>
      <c r="ED100" s="219"/>
      <c r="EE100" s="220"/>
      <c r="EF100" s="220"/>
      <c r="EG100" s="220"/>
      <c r="EH100" s="220"/>
      <c r="EI100" s="220"/>
      <c r="EJ100" s="220"/>
      <c r="EK100" s="220"/>
      <c r="EL100" s="220"/>
      <c r="EM100" s="219"/>
      <c r="EN100" s="219"/>
      <c r="EO100" s="220"/>
      <c r="EP100" s="220"/>
      <c r="EQ100" s="220"/>
      <c r="ER100" s="220"/>
      <c r="ES100" s="220"/>
      <c r="ET100" s="220"/>
      <c r="EU100" s="220"/>
      <c r="EV100" s="220"/>
      <c r="EW100" s="219"/>
      <c r="EX100" s="219"/>
      <c r="EY100" s="220"/>
      <c r="EZ100" s="220"/>
      <c r="FA100" s="220"/>
      <c r="FB100" s="220"/>
      <c r="FC100" s="220"/>
      <c r="FD100" s="220"/>
      <c r="FE100" s="220"/>
      <c r="FF100" s="220"/>
      <c r="FG100" s="219"/>
      <c r="FH100" s="219"/>
    </row>
    <row r="101" spans="1:164" s="229" customFormat="1" ht="16" x14ac:dyDescent="0.2">
      <c r="A101" s="261" t="s">
        <v>146</v>
      </c>
      <c r="B101" s="223"/>
      <c r="C101" s="223"/>
      <c r="D101" s="223"/>
      <c r="E101" s="223"/>
      <c r="F101" s="223"/>
      <c r="G101" s="223"/>
      <c r="H101" s="223"/>
      <c r="I101" s="223"/>
      <c r="J101" s="223"/>
      <c r="K101" s="223"/>
      <c r="L101" s="223"/>
      <c r="M101" s="223"/>
      <c r="N101" s="223"/>
      <c r="O101" s="223"/>
      <c r="P101" s="223"/>
      <c r="Q101" s="223"/>
      <c r="R101" s="223"/>
      <c r="S101" s="223"/>
      <c r="T101" s="223"/>
      <c r="U101" s="223"/>
      <c r="V101" s="223"/>
      <c r="W101" s="224"/>
      <c r="X101" s="225"/>
      <c r="Y101" s="224"/>
      <c r="Z101" s="225"/>
      <c r="AA101" s="225"/>
      <c r="AB101" s="225"/>
      <c r="AC101" s="225"/>
      <c r="AD101" s="225"/>
      <c r="AE101" s="224"/>
      <c r="AF101" s="225"/>
      <c r="AG101" s="224"/>
      <c r="AH101" s="225"/>
      <c r="AI101" s="224"/>
      <c r="AJ101" s="224"/>
      <c r="AK101" s="224"/>
      <c r="AL101" s="224"/>
      <c r="AM101" s="224"/>
      <c r="AN101" s="224"/>
      <c r="AO101" s="224"/>
      <c r="AP101" s="224"/>
      <c r="AQ101" s="224"/>
      <c r="AR101" s="225"/>
      <c r="AS101" s="226"/>
      <c r="AT101" s="225"/>
      <c r="AU101" s="225"/>
      <c r="AV101" s="225"/>
      <c r="AW101" s="225"/>
      <c r="AX101" s="225"/>
      <c r="AY101" s="226"/>
      <c r="AZ101" s="225"/>
      <c r="BA101" s="224"/>
      <c r="BB101" s="225"/>
      <c r="BC101" s="224"/>
      <c r="BD101" s="225"/>
      <c r="BE101" s="225"/>
      <c r="BF101" s="225"/>
      <c r="BG101" s="227"/>
      <c r="BH101" s="228"/>
      <c r="BI101" s="228"/>
      <c r="BJ101" s="228"/>
      <c r="BK101" s="228"/>
      <c r="BL101" s="228"/>
      <c r="BM101" s="228"/>
      <c r="BN101" s="228"/>
      <c r="BO101" s="228"/>
      <c r="BP101" s="228"/>
      <c r="BQ101" s="228"/>
      <c r="BR101" s="228"/>
      <c r="BS101" s="227"/>
      <c r="BT101" s="227"/>
      <c r="BU101" s="228"/>
      <c r="BV101" s="228"/>
      <c r="BW101" s="228"/>
      <c r="BX101" s="228"/>
      <c r="BY101" s="228"/>
      <c r="BZ101" s="228"/>
      <c r="CA101" s="228"/>
      <c r="CB101" s="228"/>
      <c r="CC101" s="227"/>
      <c r="CD101" s="227"/>
      <c r="CE101" s="228"/>
      <c r="CF101" s="228"/>
      <c r="CG101" s="228"/>
      <c r="CH101" s="228"/>
      <c r="CI101" s="228"/>
      <c r="CJ101" s="228"/>
      <c r="CK101" s="228"/>
      <c r="CL101" s="228"/>
      <c r="CM101" s="227"/>
      <c r="CN101" s="227"/>
      <c r="CO101" s="227"/>
      <c r="CP101" s="227"/>
      <c r="CQ101" s="228"/>
      <c r="CR101" s="228"/>
      <c r="CS101" s="228"/>
      <c r="CT101" s="228"/>
      <c r="CU101" s="228"/>
      <c r="CV101" s="228"/>
      <c r="CW101" s="228"/>
      <c r="CX101" s="228"/>
      <c r="CY101" s="227"/>
      <c r="CZ101" s="227"/>
      <c r="DA101" s="228"/>
      <c r="DB101" s="228"/>
      <c r="DC101" s="228"/>
      <c r="DD101" s="228"/>
      <c r="DE101" s="228"/>
      <c r="DF101" s="228"/>
      <c r="DG101" s="228"/>
      <c r="DH101" s="228"/>
      <c r="DI101" s="227"/>
      <c r="DJ101" s="227"/>
      <c r="DK101" s="228"/>
      <c r="DL101" s="228"/>
      <c r="DM101" s="228"/>
      <c r="DN101" s="228"/>
      <c r="DO101" s="228"/>
      <c r="DP101" s="228"/>
      <c r="DQ101" s="228"/>
      <c r="DR101" s="228"/>
      <c r="DS101" s="227"/>
      <c r="DT101" s="227"/>
      <c r="DU101" s="228"/>
      <c r="DV101" s="228"/>
      <c r="DW101" s="228"/>
      <c r="DX101" s="228"/>
      <c r="DY101" s="228"/>
      <c r="DZ101" s="228"/>
      <c r="EA101" s="228"/>
      <c r="EB101" s="228"/>
      <c r="EC101" s="227"/>
      <c r="ED101" s="227"/>
      <c r="EE101" s="228"/>
      <c r="EF101" s="228"/>
      <c r="EG101" s="228"/>
      <c r="EH101" s="228"/>
      <c r="EI101" s="228"/>
      <c r="EJ101" s="228"/>
      <c r="EK101" s="228"/>
      <c r="EL101" s="228"/>
      <c r="EM101" s="227"/>
      <c r="EN101" s="227"/>
      <c r="EO101" s="228"/>
      <c r="EP101" s="228"/>
      <c r="EQ101" s="228"/>
      <c r="ER101" s="228"/>
      <c r="ES101" s="228"/>
      <c r="ET101" s="228"/>
      <c r="EU101" s="228"/>
      <c r="EV101" s="228"/>
      <c r="EW101" s="227"/>
      <c r="EX101" s="227"/>
      <c r="EY101" s="228"/>
      <c r="EZ101" s="228"/>
      <c r="FA101" s="228"/>
      <c r="FB101" s="228"/>
      <c r="FC101" s="228"/>
      <c r="FD101" s="228"/>
      <c r="FE101" s="228"/>
      <c r="FF101" s="228"/>
      <c r="FG101" s="227"/>
      <c r="FH101" s="227"/>
    </row>
  </sheetData>
  <mergeCells count="1174">
    <mergeCell ref="EY95:EZ95"/>
    <mergeCell ref="FA95:FB95"/>
    <mergeCell ref="FC95:FD95"/>
    <mergeCell ref="FE95:FF95"/>
    <mergeCell ref="FG95:FH95"/>
    <mergeCell ref="EY96:EZ96"/>
    <mergeCell ref="FA96:FB96"/>
    <mergeCell ref="FC96:FD96"/>
    <mergeCell ref="FE96:FF96"/>
    <mergeCell ref="FG96:FH96"/>
    <mergeCell ref="EY97:EZ97"/>
    <mergeCell ref="FA97:FB97"/>
    <mergeCell ref="FC97:FD97"/>
    <mergeCell ref="FE97:FF97"/>
    <mergeCell ref="FG97:FH97"/>
    <mergeCell ref="EY79:EZ79"/>
    <mergeCell ref="FA79:FB79"/>
    <mergeCell ref="FC79:FD79"/>
    <mergeCell ref="FE79:FF79"/>
    <mergeCell ref="FG79:FH79"/>
    <mergeCell ref="EY80:EZ80"/>
    <mergeCell ref="FA80:FB80"/>
    <mergeCell ref="FC80:FD80"/>
    <mergeCell ref="FE80:FF80"/>
    <mergeCell ref="FG80:FH80"/>
    <mergeCell ref="EY91:FH91"/>
    <mergeCell ref="EY92:EZ93"/>
    <mergeCell ref="FA92:FB93"/>
    <mergeCell ref="FC92:FD93"/>
    <mergeCell ref="FE92:FF93"/>
    <mergeCell ref="FG92:FH93"/>
    <mergeCell ref="EY94:EZ94"/>
    <mergeCell ref="FA94:FB94"/>
    <mergeCell ref="FC94:FD94"/>
    <mergeCell ref="FE94:FF94"/>
    <mergeCell ref="FG94:FH94"/>
    <mergeCell ref="EY73:FH73"/>
    <mergeCell ref="EY74:EZ75"/>
    <mergeCell ref="FA74:FB75"/>
    <mergeCell ref="FC74:FD75"/>
    <mergeCell ref="FE74:FF75"/>
    <mergeCell ref="FG74:FH75"/>
    <mergeCell ref="EY76:EZ76"/>
    <mergeCell ref="FA76:FB76"/>
    <mergeCell ref="FC76:FD76"/>
    <mergeCell ref="FE76:FF76"/>
    <mergeCell ref="FG76:FH76"/>
    <mergeCell ref="EY77:EZ77"/>
    <mergeCell ref="FA77:FB77"/>
    <mergeCell ref="FC77:FD77"/>
    <mergeCell ref="FE77:FF77"/>
    <mergeCell ref="FG77:FH77"/>
    <mergeCell ref="EY78:EZ78"/>
    <mergeCell ref="FA78:FB78"/>
    <mergeCell ref="FC78:FD78"/>
    <mergeCell ref="FE78:FF78"/>
    <mergeCell ref="FG78:FH78"/>
    <mergeCell ref="EY4:FH4"/>
    <mergeCell ref="EY5:EY6"/>
    <mergeCell ref="FA5:FA6"/>
    <mergeCell ref="FC5:FC6"/>
    <mergeCell ref="FE5:FE6"/>
    <mergeCell ref="FG5:FG6"/>
    <mergeCell ref="EY27:FH27"/>
    <mergeCell ref="EY28:EY29"/>
    <mergeCell ref="FA28:FA29"/>
    <mergeCell ref="FC28:FC29"/>
    <mergeCell ref="FE28:FE29"/>
    <mergeCell ref="FG28:FG29"/>
    <mergeCell ref="EY50:FH50"/>
    <mergeCell ref="EY51:EY52"/>
    <mergeCell ref="FA51:FA52"/>
    <mergeCell ref="FC51:FC52"/>
    <mergeCell ref="FE51:FE52"/>
    <mergeCell ref="FG51:FG52"/>
    <mergeCell ref="DW97:DX97"/>
    <mergeCell ref="EC95:ED95"/>
    <mergeCell ref="EC96:ED96"/>
    <mergeCell ref="EC97:ED97"/>
    <mergeCell ref="EA78:EB78"/>
    <mergeCell ref="EC76:ED76"/>
    <mergeCell ref="EC77:ED77"/>
    <mergeCell ref="EC78:ED78"/>
    <mergeCell ref="EA79:EB79"/>
    <mergeCell ref="EA80:EB80"/>
    <mergeCell ref="EC79:ED79"/>
    <mergeCell ref="EC80:ED80"/>
    <mergeCell ref="EC94:ED94"/>
    <mergeCell ref="EA94:EB94"/>
    <mergeCell ref="EA95:EB95"/>
    <mergeCell ref="EA96:EB96"/>
    <mergeCell ref="EA97:EB97"/>
    <mergeCell ref="DK4:DT4"/>
    <mergeCell ref="DU97:DV97"/>
    <mergeCell ref="DU94:DV94"/>
    <mergeCell ref="DU95:DV95"/>
    <mergeCell ref="DU80:DV80"/>
    <mergeCell ref="DU76:DV76"/>
    <mergeCell ref="DU77:DV77"/>
    <mergeCell ref="DU91:ED91"/>
    <mergeCell ref="DU92:DV93"/>
    <mergeCell ref="DW92:DX93"/>
    <mergeCell ref="DY92:DZ93"/>
    <mergeCell ref="EA92:EB93"/>
    <mergeCell ref="EC92:ED93"/>
    <mergeCell ref="DU78:DV78"/>
    <mergeCell ref="DU79:DV79"/>
    <mergeCell ref="DU50:ED50"/>
    <mergeCell ref="DU51:DU52"/>
    <mergeCell ref="DW51:DW52"/>
    <mergeCell ref="DY51:DY52"/>
    <mergeCell ref="DY78:DZ78"/>
    <mergeCell ref="DY79:DZ79"/>
    <mergeCell ref="DY80:DZ80"/>
    <mergeCell ref="DY94:DZ94"/>
    <mergeCell ref="DY95:DZ95"/>
    <mergeCell ref="DY96:DZ96"/>
    <mergeCell ref="DY97:DZ97"/>
    <mergeCell ref="DW76:DX76"/>
    <mergeCell ref="DW77:DX77"/>
    <mergeCell ref="DW78:DX78"/>
    <mergeCell ref="DW79:DX79"/>
    <mergeCell ref="DW80:DX80"/>
    <mergeCell ref="DW94:DX94"/>
    <mergeCell ref="DU4:ED4"/>
    <mergeCell ref="DU5:DU6"/>
    <mergeCell ref="DW5:DW6"/>
    <mergeCell ref="DY5:DY6"/>
    <mergeCell ref="EA5:EA6"/>
    <mergeCell ref="EC5:EC6"/>
    <mergeCell ref="DU27:ED27"/>
    <mergeCell ref="DU28:DU29"/>
    <mergeCell ref="DW28:DW29"/>
    <mergeCell ref="DY28:DY29"/>
    <mergeCell ref="EA28:EA29"/>
    <mergeCell ref="EC28:EC29"/>
    <mergeCell ref="DU96:DV96"/>
    <mergeCell ref="DW96:DX96"/>
    <mergeCell ref="DY76:DZ76"/>
    <mergeCell ref="DY77:DZ77"/>
    <mergeCell ref="EA76:EB76"/>
    <mergeCell ref="EA77:EB77"/>
    <mergeCell ref="DW95:DX95"/>
    <mergeCell ref="EC74:ED75"/>
    <mergeCell ref="EA51:EA52"/>
    <mergeCell ref="EC51:EC52"/>
    <mergeCell ref="DU73:ED73"/>
    <mergeCell ref="DU74:DV75"/>
    <mergeCell ref="DI28:DI29"/>
    <mergeCell ref="DA50:DJ50"/>
    <mergeCell ref="DA51:DA52"/>
    <mergeCell ref="DC51:DC52"/>
    <mergeCell ref="DE51:DE52"/>
    <mergeCell ref="DG51:DG52"/>
    <mergeCell ref="DI51:DI52"/>
    <mergeCell ref="DI77:DJ77"/>
    <mergeCell ref="DA73:DJ73"/>
    <mergeCell ref="DA74:DB75"/>
    <mergeCell ref="DC74:DD75"/>
    <mergeCell ref="DE74:DF75"/>
    <mergeCell ref="DG74:DH75"/>
    <mergeCell ref="DI74:DJ75"/>
    <mergeCell ref="DA76:DB76"/>
    <mergeCell ref="DC76:DD76"/>
    <mergeCell ref="DE76:DF76"/>
    <mergeCell ref="DA77:DB77"/>
    <mergeCell ref="DC77:DD77"/>
    <mergeCell ref="DE77:DF77"/>
    <mergeCell ref="DG77:DH77"/>
    <mergeCell ref="DG76:DH76"/>
    <mergeCell ref="DI76:DJ76"/>
    <mergeCell ref="CQ94:CR94"/>
    <mergeCell ref="CS94:CT94"/>
    <mergeCell ref="CU94:CV94"/>
    <mergeCell ref="CW94:CX94"/>
    <mergeCell ref="CY94:CZ94"/>
    <mergeCell ref="CQ95:CR95"/>
    <mergeCell ref="CS95:CT95"/>
    <mergeCell ref="CU95:CV95"/>
    <mergeCell ref="CW95:CX95"/>
    <mergeCell ref="CY95:CZ95"/>
    <mergeCell ref="CQ96:CR96"/>
    <mergeCell ref="CS96:CT96"/>
    <mergeCell ref="CU96:CV96"/>
    <mergeCell ref="CW96:CX96"/>
    <mergeCell ref="CY96:CZ96"/>
    <mergeCell ref="DA91:DJ91"/>
    <mergeCell ref="DA92:DB93"/>
    <mergeCell ref="DC92:DD93"/>
    <mergeCell ref="DE92:DF93"/>
    <mergeCell ref="DG92:DH93"/>
    <mergeCell ref="DI92:DJ93"/>
    <mergeCell ref="DA94:DB94"/>
    <mergeCell ref="DC94:DD94"/>
    <mergeCell ref="DE94:DF94"/>
    <mergeCell ref="DG94:DH94"/>
    <mergeCell ref="DI94:DJ94"/>
    <mergeCell ref="DC96:DD96"/>
    <mergeCell ref="DE96:DF96"/>
    <mergeCell ref="DG96:DH96"/>
    <mergeCell ref="DI96:DJ96"/>
    <mergeCell ref="CQ80:CR80"/>
    <mergeCell ref="CS80:CT80"/>
    <mergeCell ref="CU80:CV80"/>
    <mergeCell ref="CW80:CX80"/>
    <mergeCell ref="CY80:CZ80"/>
    <mergeCell ref="CQ91:CZ91"/>
    <mergeCell ref="CQ92:CR93"/>
    <mergeCell ref="CS92:CT93"/>
    <mergeCell ref="CU92:CV93"/>
    <mergeCell ref="CW92:CX93"/>
    <mergeCell ref="CY92:CZ93"/>
    <mergeCell ref="DA80:DB80"/>
    <mergeCell ref="DC80:DD80"/>
    <mergeCell ref="DE80:DF80"/>
    <mergeCell ref="DG80:DH80"/>
    <mergeCell ref="DI80:DJ80"/>
    <mergeCell ref="DK91:DT91"/>
    <mergeCell ref="CW79:CX79"/>
    <mergeCell ref="CY79:CZ79"/>
    <mergeCell ref="CS97:CT97"/>
    <mergeCell ref="CU97:CV97"/>
    <mergeCell ref="CW97:CX97"/>
    <mergeCell ref="CY97:CZ97"/>
    <mergeCell ref="DA97:DB97"/>
    <mergeCell ref="DC97:DD97"/>
    <mergeCell ref="DE97:DF97"/>
    <mergeCell ref="DG97:DH97"/>
    <mergeCell ref="DI97:DJ97"/>
    <mergeCell ref="DA95:DB95"/>
    <mergeCell ref="DC95:DD95"/>
    <mergeCell ref="DE95:DF95"/>
    <mergeCell ref="DG95:DH95"/>
    <mergeCell ref="DI95:DJ95"/>
    <mergeCell ref="DA96:DB96"/>
    <mergeCell ref="DK51:DK52"/>
    <mergeCell ref="DM51:DM52"/>
    <mergeCell ref="DO51:DO52"/>
    <mergeCell ref="DQ51:DQ52"/>
    <mergeCell ref="DS51:DS52"/>
    <mergeCell ref="DK73:DT73"/>
    <mergeCell ref="DK74:DL75"/>
    <mergeCell ref="DM74:DN75"/>
    <mergeCell ref="DO74:DP75"/>
    <mergeCell ref="DQ74:DR75"/>
    <mergeCell ref="DS74:DT75"/>
    <mergeCell ref="CQ76:CR76"/>
    <mergeCell ref="CS76:CT76"/>
    <mergeCell ref="CU76:CV76"/>
    <mergeCell ref="CW76:CX76"/>
    <mergeCell ref="CY76:CZ76"/>
    <mergeCell ref="CQ77:CR77"/>
    <mergeCell ref="CS77:CT77"/>
    <mergeCell ref="CU77:CV77"/>
    <mergeCell ref="CW77:CX77"/>
    <mergeCell ref="CY77:CZ77"/>
    <mergeCell ref="CO96:CP96"/>
    <mergeCell ref="DE78:DF78"/>
    <mergeCell ref="DG78:DH78"/>
    <mergeCell ref="DI78:DJ78"/>
    <mergeCell ref="DA79:DB79"/>
    <mergeCell ref="DC79:DD79"/>
    <mergeCell ref="DE79:DF79"/>
    <mergeCell ref="DG79:DH79"/>
    <mergeCell ref="DI79:DJ79"/>
    <mergeCell ref="CQ74:CR75"/>
    <mergeCell ref="CS74:CT75"/>
    <mergeCell ref="CU74:CV75"/>
    <mergeCell ref="CW74:CX75"/>
    <mergeCell ref="CY74:CZ75"/>
    <mergeCell ref="DW74:DX75"/>
    <mergeCell ref="DY74:DZ75"/>
    <mergeCell ref="EA74:EB75"/>
    <mergeCell ref="DA78:DB78"/>
    <mergeCell ref="DC78:DD78"/>
    <mergeCell ref="DK76:DL76"/>
    <mergeCell ref="DM76:DN76"/>
    <mergeCell ref="DO76:DP76"/>
    <mergeCell ref="DQ76:DR76"/>
    <mergeCell ref="DS76:DT76"/>
    <mergeCell ref="CQ78:CR78"/>
    <mergeCell ref="CS78:CT78"/>
    <mergeCell ref="CU78:CV78"/>
    <mergeCell ref="CW78:CX78"/>
    <mergeCell ref="CY78:CZ78"/>
    <mergeCell ref="CQ79:CR79"/>
    <mergeCell ref="CS79:CT79"/>
    <mergeCell ref="CU79:CV79"/>
    <mergeCell ref="CO97:CP97"/>
    <mergeCell ref="CQ4:CZ4"/>
    <mergeCell ref="CQ5:CQ6"/>
    <mergeCell ref="CS5:CS6"/>
    <mergeCell ref="CU5:CU6"/>
    <mergeCell ref="CW5:CW6"/>
    <mergeCell ref="CY5:CY6"/>
    <mergeCell ref="CQ27:CZ27"/>
    <mergeCell ref="CQ28:CQ29"/>
    <mergeCell ref="CS28:CS29"/>
    <mergeCell ref="CU28:CU29"/>
    <mergeCell ref="CW28:CW29"/>
    <mergeCell ref="CY28:CY29"/>
    <mergeCell ref="DA4:DJ4"/>
    <mergeCell ref="DA5:DA6"/>
    <mergeCell ref="DC5:DC6"/>
    <mergeCell ref="DE5:DE6"/>
    <mergeCell ref="DG5:DG6"/>
    <mergeCell ref="DI5:DI6"/>
    <mergeCell ref="DA27:DJ27"/>
    <mergeCell ref="DA28:DA29"/>
    <mergeCell ref="DC28:DC29"/>
    <mergeCell ref="DE28:DE29"/>
    <mergeCell ref="DG28:DG29"/>
    <mergeCell ref="CQ50:CZ50"/>
    <mergeCell ref="CQ51:CQ52"/>
    <mergeCell ref="CS51:CS52"/>
    <mergeCell ref="CU51:CU52"/>
    <mergeCell ref="CW51:CW52"/>
    <mergeCell ref="CY51:CY52"/>
    <mergeCell ref="CQ73:CZ73"/>
    <mergeCell ref="CQ97:CR97"/>
    <mergeCell ref="BU94:BV94"/>
    <mergeCell ref="BW94:BX94"/>
    <mergeCell ref="BY94:BZ94"/>
    <mergeCell ref="CA94:CB94"/>
    <mergeCell ref="CC94:CD94"/>
    <mergeCell ref="BU95:BV95"/>
    <mergeCell ref="BW95:BX95"/>
    <mergeCell ref="BY95:BZ95"/>
    <mergeCell ref="CA95:CB95"/>
    <mergeCell ref="CC95:CD95"/>
    <mergeCell ref="BU96:BV96"/>
    <mergeCell ref="BW96:BX96"/>
    <mergeCell ref="BY96:BZ96"/>
    <mergeCell ref="CA96:CB96"/>
    <mergeCell ref="CC96:CD96"/>
    <mergeCell ref="CO5:CO6"/>
    <mergeCell ref="BU97:BV97"/>
    <mergeCell ref="BW97:BX97"/>
    <mergeCell ref="BY97:BZ97"/>
    <mergeCell ref="CA97:CB97"/>
    <mergeCell ref="CC97:CD97"/>
    <mergeCell ref="CO51:CO52"/>
    <mergeCell ref="CO28:CO29"/>
    <mergeCell ref="CO77:CP77"/>
    <mergeCell ref="CO74:CP75"/>
    <mergeCell ref="CO79:CP79"/>
    <mergeCell ref="CO76:CP76"/>
    <mergeCell ref="CO80:CP80"/>
    <mergeCell ref="CO78:CP78"/>
    <mergeCell ref="CO92:CP93"/>
    <mergeCell ref="CO94:CP94"/>
    <mergeCell ref="CO95:CP95"/>
    <mergeCell ref="BU78:BV78"/>
    <mergeCell ref="BW78:BX78"/>
    <mergeCell ref="BY78:BZ78"/>
    <mergeCell ref="CA78:CB78"/>
    <mergeCell ref="CC78:CD78"/>
    <mergeCell ref="BU79:BV79"/>
    <mergeCell ref="BW79:BX79"/>
    <mergeCell ref="BY79:BZ79"/>
    <mergeCell ref="CA79:CB79"/>
    <mergeCell ref="CC79:CD79"/>
    <mergeCell ref="BU80:BV80"/>
    <mergeCell ref="BW80:BX80"/>
    <mergeCell ref="BY80:BZ80"/>
    <mergeCell ref="CA80:CB80"/>
    <mergeCell ref="CC80:CD80"/>
    <mergeCell ref="BU91:CD91"/>
    <mergeCell ref="BU92:BV93"/>
    <mergeCell ref="BW92:BX93"/>
    <mergeCell ref="BY92:BZ93"/>
    <mergeCell ref="CA92:CB93"/>
    <mergeCell ref="CC92:CD93"/>
    <mergeCell ref="CC51:CC52"/>
    <mergeCell ref="BU73:CD73"/>
    <mergeCell ref="BU74:BV75"/>
    <mergeCell ref="BW74:BX75"/>
    <mergeCell ref="BY74:BZ75"/>
    <mergeCell ref="CA74:CB75"/>
    <mergeCell ref="CC74:CD75"/>
    <mergeCell ref="BU76:BV76"/>
    <mergeCell ref="BW76:BX76"/>
    <mergeCell ref="BY76:BZ76"/>
    <mergeCell ref="CA76:CB76"/>
    <mergeCell ref="CC76:CD76"/>
    <mergeCell ref="BU77:BV77"/>
    <mergeCell ref="BW77:BX77"/>
    <mergeCell ref="BY77:BZ77"/>
    <mergeCell ref="CA77:CB77"/>
    <mergeCell ref="CC77:CD77"/>
    <mergeCell ref="CE97:CF97"/>
    <mergeCell ref="CG97:CH97"/>
    <mergeCell ref="CI97:CJ97"/>
    <mergeCell ref="CK97:CL97"/>
    <mergeCell ref="CM97:CN97"/>
    <mergeCell ref="CE95:CF95"/>
    <mergeCell ref="CG95:CH95"/>
    <mergeCell ref="CI95:CJ95"/>
    <mergeCell ref="CK95:CL95"/>
    <mergeCell ref="CM95:CN95"/>
    <mergeCell ref="CE96:CF96"/>
    <mergeCell ref="CG96:CH96"/>
    <mergeCell ref="CI96:CJ96"/>
    <mergeCell ref="CK96:CL96"/>
    <mergeCell ref="CM96:CN96"/>
    <mergeCell ref="BU4:CD4"/>
    <mergeCell ref="BU5:BU6"/>
    <mergeCell ref="BW5:BW6"/>
    <mergeCell ref="BY5:BY6"/>
    <mergeCell ref="CA5:CA6"/>
    <mergeCell ref="CC5:CC6"/>
    <mergeCell ref="BU27:CD27"/>
    <mergeCell ref="BU28:BU29"/>
    <mergeCell ref="BW28:BW29"/>
    <mergeCell ref="BY28:BY29"/>
    <mergeCell ref="CA28:CA29"/>
    <mergeCell ref="CC28:CC29"/>
    <mergeCell ref="BU50:CD50"/>
    <mergeCell ref="BU51:BU52"/>
    <mergeCell ref="BW51:BW52"/>
    <mergeCell ref="BY51:BY52"/>
    <mergeCell ref="CA51:CA52"/>
    <mergeCell ref="CE91:CN91"/>
    <mergeCell ref="CE78:CF78"/>
    <mergeCell ref="CG78:CH78"/>
    <mergeCell ref="CI78:CJ78"/>
    <mergeCell ref="CK78:CL78"/>
    <mergeCell ref="CM78:CN78"/>
    <mergeCell ref="CE79:CF79"/>
    <mergeCell ref="CG79:CH79"/>
    <mergeCell ref="CI79:CJ79"/>
    <mergeCell ref="CK79:CL79"/>
    <mergeCell ref="CM79:CN79"/>
    <mergeCell ref="CE92:CF93"/>
    <mergeCell ref="CG92:CH93"/>
    <mergeCell ref="CI92:CJ93"/>
    <mergeCell ref="CK92:CL93"/>
    <mergeCell ref="CM92:CN93"/>
    <mergeCell ref="CE94:CF94"/>
    <mergeCell ref="CG94:CH94"/>
    <mergeCell ref="CI94:CJ94"/>
    <mergeCell ref="CK94:CL94"/>
    <mergeCell ref="CM94:CN94"/>
    <mergeCell ref="CM77:CN77"/>
    <mergeCell ref="CE73:CN73"/>
    <mergeCell ref="CE74:CF75"/>
    <mergeCell ref="CG74:CH75"/>
    <mergeCell ref="CI74:CJ75"/>
    <mergeCell ref="CK74:CL75"/>
    <mergeCell ref="CM74:CN75"/>
    <mergeCell ref="CE76:CF76"/>
    <mergeCell ref="CG76:CH76"/>
    <mergeCell ref="CI76:CJ76"/>
    <mergeCell ref="CK76:CL76"/>
    <mergeCell ref="CM76:CN76"/>
    <mergeCell ref="CE77:CF77"/>
    <mergeCell ref="CG77:CH77"/>
    <mergeCell ref="CI77:CJ77"/>
    <mergeCell ref="CK77:CL77"/>
    <mergeCell ref="CE80:CF80"/>
    <mergeCell ref="CG80:CH80"/>
    <mergeCell ref="CI80:CJ80"/>
    <mergeCell ref="CK80:CL80"/>
    <mergeCell ref="CM80:CN80"/>
    <mergeCell ref="CE4:CN4"/>
    <mergeCell ref="CE5:CE6"/>
    <mergeCell ref="CG5:CG6"/>
    <mergeCell ref="CI5:CI6"/>
    <mergeCell ref="CK5:CK6"/>
    <mergeCell ref="CM5:CM6"/>
    <mergeCell ref="CE27:CN27"/>
    <mergeCell ref="CE28:CE29"/>
    <mergeCell ref="CG28:CG29"/>
    <mergeCell ref="CI28:CI29"/>
    <mergeCell ref="CK28:CK29"/>
    <mergeCell ref="CM28:CM29"/>
    <mergeCell ref="CE50:CN50"/>
    <mergeCell ref="CE51:CE52"/>
    <mergeCell ref="CG51:CG52"/>
    <mergeCell ref="CI51:CI52"/>
    <mergeCell ref="CK51:CK52"/>
    <mergeCell ref="CM51:CM52"/>
    <mergeCell ref="BS95:BT95"/>
    <mergeCell ref="BS96:BT96"/>
    <mergeCell ref="BS97:BT97"/>
    <mergeCell ref="BK91:BT91"/>
    <mergeCell ref="BQ95:BR95"/>
    <mergeCell ref="BQ96:BR96"/>
    <mergeCell ref="BQ97:BR97"/>
    <mergeCell ref="BK97:BL97"/>
    <mergeCell ref="BQ92:BR93"/>
    <mergeCell ref="BO92:BP93"/>
    <mergeCell ref="BM97:BN97"/>
    <mergeCell ref="BK94:BL94"/>
    <mergeCell ref="BK95:BL95"/>
    <mergeCell ref="BK96:BL96"/>
    <mergeCell ref="BM94:BN94"/>
    <mergeCell ref="BM95:BN95"/>
    <mergeCell ref="BK92:BL93"/>
    <mergeCell ref="BM92:BN93"/>
    <mergeCell ref="BQ94:BR94"/>
    <mergeCell ref="BS5:BS6"/>
    <mergeCell ref="BK4:BT4"/>
    <mergeCell ref="BS28:BS29"/>
    <mergeCell ref="BK27:BT27"/>
    <mergeCell ref="BK50:BT50"/>
    <mergeCell ref="BS51:BS52"/>
    <mergeCell ref="BM5:BM6"/>
    <mergeCell ref="BK51:BK52"/>
    <mergeCell ref="BK28:BK29"/>
    <mergeCell ref="BO5:BO6"/>
    <mergeCell ref="BS74:BT75"/>
    <mergeCell ref="BS76:BT76"/>
    <mergeCell ref="BS77:BT77"/>
    <mergeCell ref="BS78:BT78"/>
    <mergeCell ref="BS79:BT79"/>
    <mergeCell ref="BQ5:BQ6"/>
    <mergeCell ref="BK5:BK6"/>
    <mergeCell ref="BK76:BL76"/>
    <mergeCell ref="BS80:BT80"/>
    <mergeCell ref="BS92:BT93"/>
    <mergeCell ref="BM74:BN75"/>
    <mergeCell ref="BS94:BT94"/>
    <mergeCell ref="BQ28:BQ29"/>
    <mergeCell ref="BQ51:BQ52"/>
    <mergeCell ref="BK74:BL75"/>
    <mergeCell ref="BO51:BO52"/>
    <mergeCell ref="BO74:BP75"/>
    <mergeCell ref="BM28:BM29"/>
    <mergeCell ref="BQ80:BR80"/>
    <mergeCell ref="BK73:BT73"/>
    <mergeCell ref="BO28:BO29"/>
    <mergeCell ref="BO76:BP76"/>
    <mergeCell ref="BK79:BL79"/>
    <mergeCell ref="BM79:BN79"/>
    <mergeCell ref="BK80:BL80"/>
    <mergeCell ref="BM80:BN80"/>
    <mergeCell ref="BQ74:BR75"/>
    <mergeCell ref="BK77:BL77"/>
    <mergeCell ref="BM77:BN77"/>
    <mergeCell ref="BK78:BL78"/>
    <mergeCell ref="BM78:BN78"/>
    <mergeCell ref="BQ76:BR76"/>
    <mergeCell ref="BQ77:BR77"/>
    <mergeCell ref="BQ78:BR78"/>
    <mergeCell ref="BQ79:BR79"/>
    <mergeCell ref="BM76:BN76"/>
    <mergeCell ref="S78:T78"/>
    <mergeCell ref="W79:X79"/>
    <mergeCell ref="Y79:Z79"/>
    <mergeCell ref="W78:X78"/>
    <mergeCell ref="Y78:Z78"/>
    <mergeCell ref="BI28:BI29"/>
    <mergeCell ref="BI74:BJ75"/>
    <mergeCell ref="BI76:BJ76"/>
    <mergeCell ref="U76:V76"/>
    <mergeCell ref="S77:T77"/>
    <mergeCell ref="U77:V77"/>
    <mergeCell ref="W77:X77"/>
    <mergeCell ref="AC77:AD77"/>
    <mergeCell ref="AE77:AF77"/>
    <mergeCell ref="AK78:AL78"/>
    <mergeCell ref="AM78:AN78"/>
    <mergeCell ref="AG77:AH77"/>
    <mergeCell ref="AI77:AJ77"/>
    <mergeCell ref="AA77:AB77"/>
    <mergeCell ref="AK77:AL77"/>
    <mergeCell ref="AM77:AN77"/>
    <mergeCell ref="AA78:AB78"/>
    <mergeCell ref="AM28:AM29"/>
    <mergeCell ref="AG74:AH75"/>
    <mergeCell ref="S74:T75"/>
    <mergeCell ref="BG78:BH78"/>
    <mergeCell ref="BI79:BJ79"/>
    <mergeCell ref="BG76:BH76"/>
    <mergeCell ref="BE79:BF79"/>
    <mergeCell ref="AE79:AF79"/>
    <mergeCell ref="AC78:AD78"/>
    <mergeCell ref="AE78:AF78"/>
    <mergeCell ref="E78:F78"/>
    <mergeCell ref="I76:J76"/>
    <mergeCell ref="K76:L76"/>
    <mergeCell ref="M76:N76"/>
    <mergeCell ref="O76:P76"/>
    <mergeCell ref="Q76:R76"/>
    <mergeCell ref="I78:J78"/>
    <mergeCell ref="K78:L78"/>
    <mergeCell ref="M78:N78"/>
    <mergeCell ref="O78:P78"/>
    <mergeCell ref="Q78:R78"/>
    <mergeCell ref="G77:H77"/>
    <mergeCell ref="I77:J77"/>
    <mergeCell ref="K77:L77"/>
    <mergeCell ref="M77:N77"/>
    <mergeCell ref="O77:P77"/>
    <mergeCell ref="Q77:R77"/>
    <mergeCell ref="G76:H76"/>
    <mergeCell ref="C51:C52"/>
    <mergeCell ref="E51:E52"/>
    <mergeCell ref="G51:G52"/>
    <mergeCell ref="I51:I52"/>
    <mergeCell ref="K51:K52"/>
    <mergeCell ref="Y51:Y52"/>
    <mergeCell ref="AE51:AE52"/>
    <mergeCell ref="C73:L73"/>
    <mergeCell ref="C76:D76"/>
    <mergeCell ref="C74:D75"/>
    <mergeCell ref="M4:V4"/>
    <mergeCell ref="M5:M6"/>
    <mergeCell ref="O5:O6"/>
    <mergeCell ref="Q5:Q6"/>
    <mergeCell ref="S5:S6"/>
    <mergeCell ref="U5:U6"/>
    <mergeCell ref="S51:S52"/>
    <mergeCell ref="U51:U52"/>
    <mergeCell ref="S76:T76"/>
    <mergeCell ref="M27:V27"/>
    <mergeCell ref="M28:M29"/>
    <mergeCell ref="O28:O29"/>
    <mergeCell ref="S28:S29"/>
    <mergeCell ref="U28:U29"/>
    <mergeCell ref="Q28:Q29"/>
    <mergeCell ref="M50:V50"/>
    <mergeCell ref="M51:M52"/>
    <mergeCell ref="O51:O52"/>
    <mergeCell ref="Q51:Q52"/>
    <mergeCell ref="M73:V73"/>
    <mergeCell ref="M74:N75"/>
    <mergeCell ref="O74:P75"/>
    <mergeCell ref="A4:B6"/>
    <mergeCell ref="A50:B52"/>
    <mergeCell ref="W5:W6"/>
    <mergeCell ref="Y5:Y6"/>
    <mergeCell ref="AA28:AA29"/>
    <mergeCell ref="AC28:AC29"/>
    <mergeCell ref="W50:AF50"/>
    <mergeCell ref="A27:B29"/>
    <mergeCell ref="W28:W29"/>
    <mergeCell ref="Y28:Y29"/>
    <mergeCell ref="AA51:AA52"/>
    <mergeCell ref="C4:L4"/>
    <mergeCell ref="AC51:AC52"/>
    <mergeCell ref="W4:AF4"/>
    <mergeCell ref="AC5:AC6"/>
    <mergeCell ref="AE28:AE29"/>
    <mergeCell ref="Y76:Z76"/>
    <mergeCell ref="AA76:AB76"/>
    <mergeCell ref="AC76:AD76"/>
    <mergeCell ref="AE76:AF76"/>
    <mergeCell ref="C5:C6"/>
    <mergeCell ref="E5:E6"/>
    <mergeCell ref="G5:G6"/>
    <mergeCell ref="I5:I6"/>
    <mergeCell ref="K5:K6"/>
    <mergeCell ref="C27:L27"/>
    <mergeCell ref="C28:C29"/>
    <mergeCell ref="E28:E29"/>
    <mergeCell ref="G28:G29"/>
    <mergeCell ref="I28:I29"/>
    <mergeCell ref="K28:K29"/>
    <mergeCell ref="C50:L50"/>
    <mergeCell ref="Q74:R75"/>
    <mergeCell ref="AQ27:AZ27"/>
    <mergeCell ref="AG4:AP4"/>
    <mergeCell ref="AI5:AI6"/>
    <mergeCell ref="AO51:AO52"/>
    <mergeCell ref="AQ4:AZ4"/>
    <mergeCell ref="AW28:AW29"/>
    <mergeCell ref="AU51:AU52"/>
    <mergeCell ref="AW51:AW52"/>
    <mergeCell ref="AU5:AU6"/>
    <mergeCell ref="AQ28:AQ29"/>
    <mergeCell ref="AS28:AS29"/>
    <mergeCell ref="AW5:AW6"/>
    <mergeCell ref="AU28:AU29"/>
    <mergeCell ref="AY28:AY29"/>
    <mergeCell ref="AY5:AY6"/>
    <mergeCell ref="AG27:AP27"/>
    <mergeCell ref="AO28:AO29"/>
    <mergeCell ref="AO5:AO6"/>
    <mergeCell ref="AK5:AK6"/>
    <mergeCell ref="AM5:AM6"/>
    <mergeCell ref="AK28:AK29"/>
    <mergeCell ref="AG28:AG29"/>
    <mergeCell ref="AI28:AI29"/>
    <mergeCell ref="AG50:AP50"/>
    <mergeCell ref="AM51:AM52"/>
    <mergeCell ref="AQ5:AQ6"/>
    <mergeCell ref="AS5:AS6"/>
    <mergeCell ref="AE5:AE6"/>
    <mergeCell ref="AG5:AG6"/>
    <mergeCell ref="W27:AF27"/>
    <mergeCell ref="AA5:AA6"/>
    <mergeCell ref="A73:B75"/>
    <mergeCell ref="W73:AF73"/>
    <mergeCell ref="AG73:AP73"/>
    <mergeCell ref="AQ73:AZ73"/>
    <mergeCell ref="AE74:AF75"/>
    <mergeCell ref="W76:X76"/>
    <mergeCell ref="AQ51:AQ52"/>
    <mergeCell ref="AS51:AS52"/>
    <mergeCell ref="AQ74:AR75"/>
    <mergeCell ref="AY74:AZ75"/>
    <mergeCell ref="W51:W52"/>
    <mergeCell ref="AY51:AY52"/>
    <mergeCell ref="AG51:AG52"/>
    <mergeCell ref="AI51:AI52"/>
    <mergeCell ref="AC74:AD75"/>
    <mergeCell ref="AK51:AK52"/>
    <mergeCell ref="Y77:Z77"/>
    <mergeCell ref="AW74:AX75"/>
    <mergeCell ref="AU74:AV75"/>
    <mergeCell ref="AS74:AT75"/>
    <mergeCell ref="W74:X75"/>
    <mergeCell ref="Y74:Z75"/>
    <mergeCell ref="AA74:AB75"/>
    <mergeCell ref="E74:F75"/>
    <mergeCell ref="G74:H75"/>
    <mergeCell ref="AK74:AL75"/>
    <mergeCell ref="AM74:AN75"/>
    <mergeCell ref="AO74:AP75"/>
    <mergeCell ref="AI74:AJ75"/>
    <mergeCell ref="I74:J75"/>
    <mergeCell ref="K74:L75"/>
    <mergeCell ref="U74:V75"/>
    <mergeCell ref="BA4:BJ4"/>
    <mergeCell ref="BA27:BJ27"/>
    <mergeCell ref="BA50:BJ50"/>
    <mergeCell ref="BG51:BG52"/>
    <mergeCell ref="BG5:BG6"/>
    <mergeCell ref="BA74:BB75"/>
    <mergeCell ref="BC74:BD75"/>
    <mergeCell ref="BE51:BE52"/>
    <mergeCell ref="BC78:BD78"/>
    <mergeCell ref="BE76:BF76"/>
    <mergeCell ref="BE77:BF77"/>
    <mergeCell ref="BE78:BF78"/>
    <mergeCell ref="BA77:BB77"/>
    <mergeCell ref="BC76:BD76"/>
    <mergeCell ref="BA51:BA52"/>
    <mergeCell ref="BC51:BC52"/>
    <mergeCell ref="BA76:BB76"/>
    <mergeCell ref="BI5:BI6"/>
    <mergeCell ref="BC28:BC29"/>
    <mergeCell ref="BC5:BC6"/>
    <mergeCell ref="BE5:BE6"/>
    <mergeCell ref="BG28:BG29"/>
    <mergeCell ref="BE28:BE29"/>
    <mergeCell ref="BI51:BI52"/>
    <mergeCell ref="BA28:BA29"/>
    <mergeCell ref="BA73:BJ73"/>
    <mergeCell ref="BG77:BH77"/>
    <mergeCell ref="BI78:BJ78"/>
    <mergeCell ref="BI77:BJ77"/>
    <mergeCell ref="BA5:BA6"/>
    <mergeCell ref="BE74:BF75"/>
    <mergeCell ref="BG74:BH75"/>
    <mergeCell ref="C79:D79"/>
    <mergeCell ref="E79:F79"/>
    <mergeCell ref="G79:H79"/>
    <mergeCell ref="I79:J79"/>
    <mergeCell ref="K79:L79"/>
    <mergeCell ref="M79:N79"/>
    <mergeCell ref="S79:T79"/>
    <mergeCell ref="C77:D77"/>
    <mergeCell ref="E76:F76"/>
    <mergeCell ref="E77:F77"/>
    <mergeCell ref="AY79:AZ79"/>
    <mergeCell ref="BA79:BB79"/>
    <mergeCell ref="AU77:AV77"/>
    <mergeCell ref="AW77:AX77"/>
    <mergeCell ref="AY77:AZ77"/>
    <mergeCell ref="AQ79:AR79"/>
    <mergeCell ref="AQ50:AZ50"/>
    <mergeCell ref="AQ76:AR76"/>
    <mergeCell ref="AU76:AV76"/>
    <mergeCell ref="AW76:AX76"/>
    <mergeCell ref="AY76:AZ76"/>
    <mergeCell ref="AS76:AT76"/>
    <mergeCell ref="AQ77:AR77"/>
    <mergeCell ref="AO78:AP78"/>
    <mergeCell ref="AG76:AH76"/>
    <mergeCell ref="AI76:AJ76"/>
    <mergeCell ref="AK76:AL76"/>
    <mergeCell ref="AM76:AN76"/>
    <mergeCell ref="AG79:AH79"/>
    <mergeCell ref="AI79:AJ79"/>
    <mergeCell ref="AA79:AB79"/>
    <mergeCell ref="AC79:AD79"/>
    <mergeCell ref="AG78:AH78"/>
    <mergeCell ref="AI78:AJ78"/>
    <mergeCell ref="A91:B93"/>
    <mergeCell ref="BA80:BB80"/>
    <mergeCell ref="BC80:BD80"/>
    <mergeCell ref="Q80:R80"/>
    <mergeCell ref="S80:T80"/>
    <mergeCell ref="U80:V80"/>
    <mergeCell ref="W80:X80"/>
    <mergeCell ref="Y80:Z80"/>
    <mergeCell ref="AA80:AB80"/>
    <mergeCell ref="O80:P80"/>
    <mergeCell ref="I92:J93"/>
    <mergeCell ref="K92:L93"/>
    <mergeCell ref="M92:N93"/>
    <mergeCell ref="O92:P93"/>
    <mergeCell ref="AA92:AB93"/>
    <mergeCell ref="AC92:AD93"/>
    <mergeCell ref="AK79:AL79"/>
    <mergeCell ref="AM79:AN79"/>
    <mergeCell ref="U79:V79"/>
    <mergeCell ref="C91:L91"/>
    <mergeCell ref="M91:V91"/>
    <mergeCell ref="W91:AF91"/>
    <mergeCell ref="C92:D93"/>
    <mergeCell ref="E92:F93"/>
    <mergeCell ref="G92:H93"/>
    <mergeCell ref="BC92:BD93"/>
    <mergeCell ref="AG92:AH93"/>
    <mergeCell ref="AI92:AJ93"/>
    <mergeCell ref="AK92:AL93"/>
    <mergeCell ref="AM92:AN93"/>
    <mergeCell ref="BE80:BF80"/>
    <mergeCell ref="BG80:BH80"/>
    <mergeCell ref="BI80:BJ80"/>
    <mergeCell ref="AC80:AD80"/>
    <mergeCell ref="AE80:AF80"/>
    <mergeCell ref="AG80:AH80"/>
    <mergeCell ref="AI80:AJ80"/>
    <mergeCell ref="AO80:AP80"/>
    <mergeCell ref="AQ80:AR80"/>
    <mergeCell ref="AS80:AT80"/>
    <mergeCell ref="AU80:AV80"/>
    <mergeCell ref="AW80:AX80"/>
    <mergeCell ref="AY80:AZ80"/>
    <mergeCell ref="C94:D94"/>
    <mergeCell ref="C95:D95"/>
    <mergeCell ref="C96:D96"/>
    <mergeCell ref="C97:D97"/>
    <mergeCell ref="E94:F94"/>
    <mergeCell ref="E95:F95"/>
    <mergeCell ref="E96:F96"/>
    <mergeCell ref="E97:F97"/>
    <mergeCell ref="AG91:AP91"/>
    <mergeCell ref="AQ91:AZ91"/>
    <mergeCell ref="BA91:BJ91"/>
    <mergeCell ref="BE92:BF93"/>
    <mergeCell ref="BG92:BH93"/>
    <mergeCell ref="BI92:BJ93"/>
    <mergeCell ref="AS92:AT93"/>
    <mergeCell ref="AU92:AV93"/>
    <mergeCell ref="AW92:AX93"/>
    <mergeCell ref="AY92:AZ93"/>
    <mergeCell ref="BA92:BB93"/>
    <mergeCell ref="AO92:AP93"/>
    <mergeCell ref="AQ92:AR93"/>
    <mergeCell ref="AE92:AF93"/>
    <mergeCell ref="U92:V93"/>
    <mergeCell ref="W92:X93"/>
    <mergeCell ref="Y92:Z93"/>
    <mergeCell ref="Q92:R93"/>
    <mergeCell ref="S92:T93"/>
    <mergeCell ref="K94:L94"/>
    <mergeCell ref="K95:L95"/>
    <mergeCell ref="Q95:R95"/>
    <mergeCell ref="S95:T95"/>
    <mergeCell ref="M95:N95"/>
    <mergeCell ref="O95:P95"/>
    <mergeCell ref="K96:L96"/>
    <mergeCell ref="K97:L97"/>
    <mergeCell ref="M94:N94"/>
    <mergeCell ref="O94:P94"/>
    <mergeCell ref="M96:N96"/>
    <mergeCell ref="O96:P96"/>
    <mergeCell ref="M97:N97"/>
    <mergeCell ref="O97:P97"/>
    <mergeCell ref="Q97:R97"/>
    <mergeCell ref="S97:T97"/>
    <mergeCell ref="AG94:AH94"/>
    <mergeCell ref="AI94:AJ94"/>
    <mergeCell ref="AK94:AL94"/>
    <mergeCell ref="AM94:AN94"/>
    <mergeCell ref="AO94:AP94"/>
    <mergeCell ref="AI95:AJ95"/>
    <mergeCell ref="AK95:AL95"/>
    <mergeCell ref="AM95:AN95"/>
    <mergeCell ref="G95:H95"/>
    <mergeCell ref="G96:H96"/>
    <mergeCell ref="G97:H97"/>
    <mergeCell ref="I94:J94"/>
    <mergeCell ref="I95:J95"/>
    <mergeCell ref="I96:J96"/>
    <mergeCell ref="I97:J97"/>
    <mergeCell ref="G94:H94"/>
    <mergeCell ref="W95:X95"/>
    <mergeCell ref="Y95:Z95"/>
    <mergeCell ref="AA95:AB95"/>
    <mergeCell ref="AC95:AD95"/>
    <mergeCell ref="W96:X96"/>
    <mergeCell ref="Y96:Z96"/>
    <mergeCell ref="AA96:AB96"/>
    <mergeCell ref="AC96:AD96"/>
    <mergeCell ref="AE96:AF96"/>
    <mergeCell ref="AE95:AF95"/>
    <mergeCell ref="U97:V97"/>
    <mergeCell ref="Q96:R96"/>
    <mergeCell ref="S96:T96"/>
    <mergeCell ref="U96:V96"/>
    <mergeCell ref="Q94:R94"/>
    <mergeCell ref="S94:T94"/>
    <mergeCell ref="U94:V94"/>
    <mergeCell ref="U95:V95"/>
    <mergeCell ref="W94:X94"/>
    <mergeCell ref="W97:X97"/>
    <mergeCell ref="Y97:Z97"/>
    <mergeCell ref="AA97:AB97"/>
    <mergeCell ref="AC97:AD97"/>
    <mergeCell ref="AE97:AF97"/>
    <mergeCell ref="AO95:AP95"/>
    <mergeCell ref="AG96:AH96"/>
    <mergeCell ref="AI96:AJ96"/>
    <mergeCell ref="AK96:AL96"/>
    <mergeCell ref="AM96:AN96"/>
    <mergeCell ref="AO96:AP96"/>
    <mergeCell ref="AG95:AH95"/>
    <mergeCell ref="AG97:AH97"/>
    <mergeCell ref="AI97:AJ97"/>
    <mergeCell ref="AK97:AL97"/>
    <mergeCell ref="AM97:AN97"/>
    <mergeCell ref="AO97:AP97"/>
    <mergeCell ref="Y94:Z94"/>
    <mergeCell ref="AA94:AB94"/>
    <mergeCell ref="AC94:AD94"/>
    <mergeCell ref="AE94:AF94"/>
    <mergeCell ref="AQ96:AR96"/>
    <mergeCell ref="AS96:AT96"/>
    <mergeCell ref="AU96:AV96"/>
    <mergeCell ref="AW96:AX96"/>
    <mergeCell ref="AY96:AZ96"/>
    <mergeCell ref="AQ95:AR95"/>
    <mergeCell ref="AQ97:AR97"/>
    <mergeCell ref="AS97:AT97"/>
    <mergeCell ref="AU97:AV97"/>
    <mergeCell ref="AW97:AX97"/>
    <mergeCell ref="AY97:AZ97"/>
    <mergeCell ref="AQ94:AR94"/>
    <mergeCell ref="AS94:AT94"/>
    <mergeCell ref="AU94:AV94"/>
    <mergeCell ref="AW94:AX94"/>
    <mergeCell ref="AY94:AZ94"/>
    <mergeCell ref="AS95:AT95"/>
    <mergeCell ref="AU95:AV95"/>
    <mergeCell ref="AW95:AX95"/>
    <mergeCell ref="AY95:AZ95"/>
    <mergeCell ref="BA97:BB97"/>
    <mergeCell ref="BM51:BM52"/>
    <mergeCell ref="BO95:BP95"/>
    <mergeCell ref="BO94:BP94"/>
    <mergeCell ref="BO97:BP97"/>
    <mergeCell ref="BO77:BP77"/>
    <mergeCell ref="BO78:BP78"/>
    <mergeCell ref="BO96:BP96"/>
    <mergeCell ref="BO79:BP79"/>
    <mergeCell ref="BO80:BP80"/>
    <mergeCell ref="BM96:BN96"/>
    <mergeCell ref="BA96:BB96"/>
    <mergeCell ref="BC96:BD96"/>
    <mergeCell ref="BE96:BF96"/>
    <mergeCell ref="BG96:BH96"/>
    <mergeCell ref="BI96:BJ96"/>
    <mergeCell ref="BC97:BD97"/>
    <mergeCell ref="BE97:BF97"/>
    <mergeCell ref="BG97:BH97"/>
    <mergeCell ref="BI97:BJ97"/>
    <mergeCell ref="BA94:BB94"/>
    <mergeCell ref="BC94:BD94"/>
    <mergeCell ref="BE94:BF94"/>
    <mergeCell ref="BG94:BH94"/>
    <mergeCell ref="BI94:BJ94"/>
    <mergeCell ref="BA95:BB95"/>
    <mergeCell ref="BC95:BD95"/>
    <mergeCell ref="BE95:BF95"/>
    <mergeCell ref="BG95:BH95"/>
    <mergeCell ref="BI95:BJ95"/>
    <mergeCell ref="BC77:BD77"/>
    <mergeCell ref="BC79:BD79"/>
    <mergeCell ref="C3:CN3"/>
    <mergeCell ref="C26:CN26"/>
    <mergeCell ref="C49:CN49"/>
    <mergeCell ref="C72:CN72"/>
    <mergeCell ref="C90:CN90"/>
    <mergeCell ref="C80:D80"/>
    <mergeCell ref="E80:F80"/>
    <mergeCell ref="G80:H80"/>
    <mergeCell ref="I80:J80"/>
    <mergeCell ref="K80:L80"/>
    <mergeCell ref="M80:N80"/>
    <mergeCell ref="AK80:AL80"/>
    <mergeCell ref="AM80:AN80"/>
    <mergeCell ref="AY78:AZ78"/>
    <mergeCell ref="AO79:AP79"/>
    <mergeCell ref="C78:D78"/>
    <mergeCell ref="G78:H78"/>
    <mergeCell ref="O79:P79"/>
    <mergeCell ref="Q79:R79"/>
    <mergeCell ref="AO76:AP76"/>
    <mergeCell ref="AO77:AP77"/>
    <mergeCell ref="AS79:AT79"/>
    <mergeCell ref="BA78:BB78"/>
    <mergeCell ref="AQ78:AR78"/>
    <mergeCell ref="AU78:AV78"/>
    <mergeCell ref="AU79:AV79"/>
    <mergeCell ref="AW79:AX79"/>
    <mergeCell ref="AS77:AT77"/>
    <mergeCell ref="AW78:AX78"/>
    <mergeCell ref="AS78:AT78"/>
    <mergeCell ref="U78:V78"/>
    <mergeCell ref="BG79:BH79"/>
    <mergeCell ref="DO5:DO6"/>
    <mergeCell ref="DQ5:DQ6"/>
    <mergeCell ref="DS5:DS6"/>
    <mergeCell ref="DK27:DT27"/>
    <mergeCell ref="DK28:DK29"/>
    <mergeCell ref="DM28:DM29"/>
    <mergeCell ref="DO28:DO29"/>
    <mergeCell ref="DQ28:DQ29"/>
    <mergeCell ref="DS28:DS29"/>
    <mergeCell ref="DK79:DL79"/>
    <mergeCell ref="DM79:DN79"/>
    <mergeCell ref="DO79:DP79"/>
    <mergeCell ref="DQ79:DR79"/>
    <mergeCell ref="DS79:DT79"/>
    <mergeCell ref="DK80:DL80"/>
    <mergeCell ref="DM80:DN80"/>
    <mergeCell ref="DO80:DP80"/>
    <mergeCell ref="DQ80:DR80"/>
    <mergeCell ref="DS80:DT80"/>
    <mergeCell ref="DK77:DL77"/>
    <mergeCell ref="DM77:DN77"/>
    <mergeCell ref="DO77:DP77"/>
    <mergeCell ref="DQ77:DR77"/>
    <mergeCell ref="DS77:DT77"/>
    <mergeCell ref="DK78:DL78"/>
    <mergeCell ref="DM78:DN78"/>
    <mergeCell ref="DO78:DP78"/>
    <mergeCell ref="DQ78:DR78"/>
    <mergeCell ref="DS78:DT78"/>
    <mergeCell ref="DK5:DK6"/>
    <mergeCell ref="DM5:DM6"/>
    <mergeCell ref="DK50:DT50"/>
    <mergeCell ref="DK97:DL97"/>
    <mergeCell ref="DM97:DN97"/>
    <mergeCell ref="DO97:DP97"/>
    <mergeCell ref="DQ97:DR97"/>
    <mergeCell ref="DS97:DT97"/>
    <mergeCell ref="DK95:DL95"/>
    <mergeCell ref="DM95:DN95"/>
    <mergeCell ref="DO95:DP95"/>
    <mergeCell ref="DQ95:DR95"/>
    <mergeCell ref="DS95:DT95"/>
    <mergeCell ref="DK96:DL96"/>
    <mergeCell ref="DM96:DN96"/>
    <mergeCell ref="DO96:DP96"/>
    <mergeCell ref="DQ96:DR96"/>
    <mergeCell ref="DS96:DT96"/>
    <mergeCell ref="DK92:DL93"/>
    <mergeCell ref="DM92:DN93"/>
    <mergeCell ref="DO92:DP93"/>
    <mergeCell ref="DQ92:DR93"/>
    <mergeCell ref="DS92:DT93"/>
    <mergeCell ref="DK94:DL94"/>
    <mergeCell ref="DM94:DN94"/>
    <mergeCell ref="DO94:DP94"/>
    <mergeCell ref="DQ94:DR94"/>
    <mergeCell ref="DS94:DT94"/>
    <mergeCell ref="EO4:EX4"/>
    <mergeCell ref="EO5:EO6"/>
    <mergeCell ref="EQ5:EQ6"/>
    <mergeCell ref="ES5:ES6"/>
    <mergeCell ref="EU5:EU6"/>
    <mergeCell ref="EW5:EW6"/>
    <mergeCell ref="EO27:EX27"/>
    <mergeCell ref="EO28:EO29"/>
    <mergeCell ref="EQ28:EQ29"/>
    <mergeCell ref="ES28:ES29"/>
    <mergeCell ref="EU28:EU29"/>
    <mergeCell ref="EW28:EW29"/>
    <mergeCell ref="EO50:EX50"/>
    <mergeCell ref="EO51:EO52"/>
    <mergeCell ref="EQ51:EQ52"/>
    <mergeCell ref="ES51:ES52"/>
    <mergeCell ref="EU51:EU52"/>
    <mergeCell ref="EW51:EW52"/>
    <mergeCell ref="EQ92:ER93"/>
    <mergeCell ref="ES92:ET93"/>
    <mergeCell ref="EU92:EV93"/>
    <mergeCell ref="EW92:EX93"/>
    <mergeCell ref="EO94:EP94"/>
    <mergeCell ref="EQ94:ER94"/>
    <mergeCell ref="ES94:ET94"/>
    <mergeCell ref="EU94:EV94"/>
    <mergeCell ref="EW94:EX94"/>
    <mergeCell ref="EO73:EX73"/>
    <mergeCell ref="EO74:EP75"/>
    <mergeCell ref="EQ74:ER75"/>
    <mergeCell ref="ES74:ET75"/>
    <mergeCell ref="EU74:EV75"/>
    <mergeCell ref="EW74:EX75"/>
    <mergeCell ref="EO76:EP76"/>
    <mergeCell ref="EQ76:ER76"/>
    <mergeCell ref="ES76:ET76"/>
    <mergeCell ref="EU76:EV76"/>
    <mergeCell ref="EW76:EX76"/>
    <mergeCell ref="EO77:EP77"/>
    <mergeCell ref="EQ77:ER77"/>
    <mergeCell ref="ES77:ET77"/>
    <mergeCell ref="EU77:EV77"/>
    <mergeCell ref="EW77:EX77"/>
    <mergeCell ref="EO78:EP78"/>
    <mergeCell ref="EQ78:ER78"/>
    <mergeCell ref="ES78:ET78"/>
    <mergeCell ref="EU78:EV78"/>
    <mergeCell ref="EW78:EX78"/>
    <mergeCell ref="EO95:EP95"/>
    <mergeCell ref="EQ95:ER95"/>
    <mergeCell ref="ES95:ET95"/>
    <mergeCell ref="EU95:EV95"/>
    <mergeCell ref="EW95:EX95"/>
    <mergeCell ref="EO96:EP96"/>
    <mergeCell ref="EQ96:ER96"/>
    <mergeCell ref="ES96:ET96"/>
    <mergeCell ref="EU96:EV96"/>
    <mergeCell ref="EW96:EX96"/>
    <mergeCell ref="EO97:EP97"/>
    <mergeCell ref="EQ97:ER97"/>
    <mergeCell ref="ES97:ET97"/>
    <mergeCell ref="EU97:EV97"/>
    <mergeCell ref="EW97:EX97"/>
    <mergeCell ref="CO3:EX3"/>
    <mergeCell ref="CO26:EX26"/>
    <mergeCell ref="CO49:EX49"/>
    <mergeCell ref="CO72:EX72"/>
    <mergeCell ref="CO90:EX90"/>
    <mergeCell ref="EO79:EP79"/>
    <mergeCell ref="EQ79:ER79"/>
    <mergeCell ref="ES79:ET79"/>
    <mergeCell ref="EU79:EV79"/>
    <mergeCell ref="EW79:EX79"/>
    <mergeCell ref="EO80:EP80"/>
    <mergeCell ref="EQ80:ER80"/>
    <mergeCell ref="ES80:ET80"/>
    <mergeCell ref="EU80:EV80"/>
    <mergeCell ref="EW80:EX80"/>
    <mergeCell ref="EO91:EX91"/>
    <mergeCell ref="EO92:EP93"/>
    <mergeCell ref="EE73:EN80"/>
    <mergeCell ref="EE91:EN97"/>
    <mergeCell ref="EE4:EN4"/>
    <mergeCell ref="EE5:EE6"/>
    <mergeCell ref="EG5:EG6"/>
    <mergeCell ref="EI5:EI6"/>
    <mergeCell ref="EK5:EK6"/>
    <mergeCell ref="EM5:EM6"/>
    <mergeCell ref="EE27:EN27"/>
    <mergeCell ref="EE28:EE29"/>
    <mergeCell ref="EG28:EG29"/>
    <mergeCell ref="EI28:EI29"/>
    <mergeCell ref="EK28:EK29"/>
    <mergeCell ref="EM28:EM29"/>
    <mergeCell ref="EE50:EN50"/>
    <mergeCell ref="EE51:EE52"/>
    <mergeCell ref="EG51:EG52"/>
    <mergeCell ref="EI51:EI52"/>
    <mergeCell ref="EK51:EK52"/>
    <mergeCell ref="EM51:EM52"/>
  </mergeCells>
  <phoneticPr fontId="2"/>
  <conditionalFormatting sqref="BA53 AI53 W7:W8 Y7:Y8 AE7:AE8 AQ53 AG53 AP30:AQ31 AP7:AR8 BA30:BA31 W38:AR38 BC38 BA7:BA8 W15:AR17 BC15:BC17 AG7:AN8 AG30:AN31 AG11:AN13 BA11:BA13 AP11:AR13 AE11:AE13 Y11:Y13 W11:W13 AG34:AN36 BA34:BA36 AP34:AQ36 BA38 BA46:BA48 BC46:BC48 W46:AR48 BA15:BA17 BA19:BA21 BC19:BC21 W19:AR21 W23:AR25 BC23:BC25 BA23:BA25">
    <cfRule type="cellIs" dxfId="485" priority="836" stopIfTrue="1" operator="equal">
      <formula>#REF!</formula>
    </cfRule>
  </conditionalFormatting>
  <conditionalFormatting sqref="AT30:AT31 AT34:AT36">
    <cfRule type="cellIs" dxfId="484" priority="830" stopIfTrue="1" operator="equal">
      <formula>#REF!</formula>
    </cfRule>
  </conditionalFormatting>
  <conditionalFormatting sqref="AR30:AR31 AR34:AR36">
    <cfRule type="cellIs" dxfId="483" priority="831" stopIfTrue="1" operator="equal">
      <formula>#REF!</formula>
    </cfRule>
  </conditionalFormatting>
  <conditionalFormatting sqref="AZ30:AZ31 AZ34:AZ36 AX69:AZ69 AT69 AR69 AH69 AJ69:AP69 X69 Z69:AF69 BG69 AV69 W82:AR82 BC82 BA82 BA84:BA85 BC84:BC85 W84:AR85">
    <cfRule type="cellIs" dxfId="482" priority="829" stopIfTrue="1" operator="equal">
      <formula>#REF!</formula>
    </cfRule>
  </conditionalFormatting>
  <conditionalFormatting sqref="AZ53:AZ54 AZ57:AZ59 AZ61">
    <cfRule type="cellIs" dxfId="481" priority="826" stopIfTrue="1" operator="equal">
      <formula>#REF!</formula>
    </cfRule>
  </conditionalFormatting>
  <conditionalFormatting sqref="AT53:AT54 AT57:AT59 AT61">
    <cfRule type="cellIs" dxfId="480" priority="825" stopIfTrue="1" operator="equal">
      <formula>#REF!</formula>
    </cfRule>
  </conditionalFormatting>
  <conditionalFormatting sqref="AR53:AR54 AR57:AR59 AR61">
    <cfRule type="cellIs" dxfId="479" priority="824" stopIfTrue="1" operator="equal">
      <formula>#REF!</formula>
    </cfRule>
  </conditionalFormatting>
  <conditionalFormatting sqref="AH53:AH54 AH57:AH59 AH61">
    <cfRule type="cellIs" dxfId="478" priority="823" stopIfTrue="1" operator="equal">
      <formula>#REF!</formula>
    </cfRule>
  </conditionalFormatting>
  <conditionalFormatting sqref="AJ61:AN61 AJ53:AJ54 AL53:AL54 AL57:AL59 AJ57:AJ59">
    <cfRule type="cellIs" dxfId="477" priority="822" stopIfTrue="1" operator="equal">
      <formula>#REF!</formula>
    </cfRule>
  </conditionalFormatting>
  <conditionalFormatting sqref="AP53:AP54 AP57:AP59 AP61">
    <cfRule type="cellIs" dxfId="476" priority="821" stopIfTrue="1" operator="equal">
      <formula>#REF!</formula>
    </cfRule>
  </conditionalFormatting>
  <conditionalFormatting sqref="AT7:AT8 AT11:AT13">
    <cfRule type="cellIs" dxfId="475" priority="819" stopIfTrue="1" operator="equal">
      <formula>#REF!</formula>
    </cfRule>
  </conditionalFormatting>
  <conditionalFormatting sqref="AZ7:AZ8 AZ11:AZ13">
    <cfRule type="cellIs" dxfId="474" priority="818" stopIfTrue="1" operator="equal">
      <formula>#REF!</formula>
    </cfRule>
  </conditionalFormatting>
  <conditionalFormatting sqref="X61">
    <cfRule type="cellIs" dxfId="473" priority="816" stopIfTrue="1" operator="equal">
      <formula>#REF!</formula>
    </cfRule>
  </conditionalFormatting>
  <conditionalFormatting sqref="Z61:AD61">
    <cfRule type="cellIs" dxfId="472" priority="815" stopIfTrue="1" operator="equal">
      <formula>#REF!</formula>
    </cfRule>
  </conditionalFormatting>
  <conditionalFormatting sqref="AF61">
    <cfRule type="cellIs" dxfId="471" priority="814" stopIfTrue="1" operator="equal">
      <formula>#REF!</formula>
    </cfRule>
  </conditionalFormatting>
  <conditionalFormatting sqref="X7:X8 X11:X13">
    <cfRule type="cellIs" dxfId="470" priority="808" stopIfTrue="1" operator="equal">
      <formula>#REF!</formula>
    </cfRule>
  </conditionalFormatting>
  <conditionalFormatting sqref="Z7:Z8 AD7:AD8 AB7:AB8 AB11:AB13 AD11:AD13 Z11:Z13">
    <cfRule type="cellIs" dxfId="469" priority="807" stopIfTrue="1" operator="equal">
      <formula>#REF!</formula>
    </cfRule>
  </conditionalFormatting>
  <conditionalFormatting sqref="AF7:AF8 AF11:AF13">
    <cfRule type="cellIs" dxfId="468" priority="806" stopIfTrue="1" operator="equal">
      <formula>#REF!</formula>
    </cfRule>
  </conditionalFormatting>
  <conditionalFormatting sqref="AE61">
    <cfRule type="cellIs" dxfId="467" priority="802" stopIfTrue="1" operator="equal">
      <formula>#REF!</formula>
    </cfRule>
  </conditionalFormatting>
  <conditionalFormatting sqref="AO53:AO54 AO57:AO59 AO61">
    <cfRule type="cellIs" dxfId="466" priority="801" stopIfTrue="1" operator="equal">
      <formula>#REF!</formula>
    </cfRule>
  </conditionalFormatting>
  <conditionalFormatting sqref="AO30:AO31 AO34:AO36">
    <cfRule type="cellIs" dxfId="465" priority="800" stopIfTrue="1" operator="equal">
      <formula>#REF!</formula>
    </cfRule>
  </conditionalFormatting>
  <conditionalFormatting sqref="AO7:AO8 AO11:AO13">
    <cfRule type="cellIs" dxfId="464" priority="799" stopIfTrue="1" operator="equal">
      <formula>#REF!</formula>
    </cfRule>
  </conditionalFormatting>
  <conditionalFormatting sqref="AY7:AY8 AY11:AY13">
    <cfRule type="cellIs" dxfId="463" priority="798" stopIfTrue="1" operator="equal">
      <formula>#REF!</formula>
    </cfRule>
  </conditionalFormatting>
  <conditionalFormatting sqref="BG61">
    <cfRule type="cellIs" dxfId="462" priority="795" stopIfTrue="1" operator="equal">
      <formula>#REF!</formula>
    </cfRule>
  </conditionalFormatting>
  <conditionalFormatting sqref="AY30:AY31 AY34:AY36">
    <cfRule type="cellIs" dxfId="461" priority="752" stopIfTrue="1" operator="equal">
      <formula>#REF!</formula>
    </cfRule>
  </conditionalFormatting>
  <conditionalFormatting sqref="AY53:AY54 AY57:AY59 AY61">
    <cfRule type="cellIs" dxfId="460" priority="750" stopIfTrue="1" operator="equal">
      <formula>#REF!</formula>
    </cfRule>
  </conditionalFormatting>
  <conditionalFormatting sqref="AV30:AV31 AV34:AV36">
    <cfRule type="cellIs" dxfId="459" priority="747" stopIfTrue="1" operator="equal">
      <formula>#REF!</formula>
    </cfRule>
  </conditionalFormatting>
  <conditionalFormatting sqref="AX30:AX31 AX34:AX36">
    <cfRule type="cellIs" dxfId="458" priority="746" stopIfTrue="1" operator="equal">
      <formula>#REF!</formula>
    </cfRule>
  </conditionalFormatting>
  <conditionalFormatting sqref="AV53:AV54 AV57:AV59 AV61">
    <cfRule type="cellIs" dxfId="457" priority="745" stopIfTrue="1" operator="equal">
      <formula>#REF!</formula>
    </cfRule>
  </conditionalFormatting>
  <conditionalFormatting sqref="AX53:AX54 AX57:AX59 AX61">
    <cfRule type="cellIs" dxfId="456" priority="744" stopIfTrue="1" operator="equal">
      <formula>#REF!</formula>
    </cfRule>
  </conditionalFormatting>
  <conditionalFormatting sqref="AV7:AV8 AV11:AV13">
    <cfRule type="cellIs" dxfId="455" priority="740" stopIfTrue="1" operator="equal">
      <formula>#REF!</formula>
    </cfRule>
  </conditionalFormatting>
  <conditionalFormatting sqref="AX7:AX8 AX11:AX13">
    <cfRule type="cellIs" dxfId="454" priority="739" stopIfTrue="1" operator="equal">
      <formula>#REF!</formula>
    </cfRule>
  </conditionalFormatting>
  <conditionalFormatting sqref="AA7:AA8 AA11:AA13">
    <cfRule type="cellIs" dxfId="453" priority="653" stopIfTrue="1" operator="equal">
      <formula>#REF!</formula>
    </cfRule>
  </conditionalFormatting>
  <conditionalFormatting sqref="AC7:AC8 AC11:AC13">
    <cfRule type="cellIs" dxfId="452" priority="652" stopIfTrue="1" operator="equal">
      <formula>#REF!</formula>
    </cfRule>
  </conditionalFormatting>
  <conditionalFormatting sqref="W30:W31 Y30:Y31 AE30:AE31 AE34:AE36 Y34:Y36 W34:W36">
    <cfRule type="cellIs" dxfId="451" priority="651" stopIfTrue="1" operator="equal">
      <formula>#REF!</formula>
    </cfRule>
  </conditionalFormatting>
  <conditionalFormatting sqref="X30:X31 X34:X36">
    <cfRule type="cellIs" dxfId="450" priority="650" stopIfTrue="1" operator="equal">
      <formula>#REF!</formula>
    </cfRule>
  </conditionalFormatting>
  <conditionalFormatting sqref="Z30:Z31 AD30:AD31 AB30:AB31 AB34:AB36 AD34:AD36 Z34:Z36">
    <cfRule type="cellIs" dxfId="449" priority="649" stopIfTrue="1" operator="equal">
      <formula>#REF!</formula>
    </cfRule>
  </conditionalFormatting>
  <conditionalFormatting sqref="AF30:AF31 AF34:AF36">
    <cfRule type="cellIs" dxfId="448" priority="648" stopIfTrue="1" operator="equal">
      <formula>#REF!</formula>
    </cfRule>
  </conditionalFormatting>
  <conditionalFormatting sqref="AA30:AA31 AA34:AA36">
    <cfRule type="cellIs" dxfId="447" priority="627" stopIfTrue="1" operator="equal">
      <formula>#REF!</formula>
    </cfRule>
  </conditionalFormatting>
  <conditionalFormatting sqref="AC30:AC31 AC34:AC36">
    <cfRule type="cellIs" dxfId="446" priority="626" stopIfTrue="1" operator="equal">
      <formula>#REF!</formula>
    </cfRule>
  </conditionalFormatting>
  <conditionalFormatting sqref="W53:W54 Y53:Y54 AE53:AE54 AE57:AE59 Y57:Y59 W57:W59">
    <cfRule type="cellIs" dxfId="445" priority="625" stopIfTrue="1" operator="equal">
      <formula>#REF!</formula>
    </cfRule>
  </conditionalFormatting>
  <conditionalFormatting sqref="X53:X54 X57:X59">
    <cfRule type="cellIs" dxfId="444" priority="624" stopIfTrue="1" operator="equal">
      <formula>#REF!</formula>
    </cfRule>
  </conditionalFormatting>
  <conditionalFormatting sqref="Z53:Z54 AD53:AD54 AB53:AB54 AB57:AB59 AD57:AD59 Z57:Z59">
    <cfRule type="cellIs" dxfId="443" priority="623" stopIfTrue="1" operator="equal">
      <formula>#REF!</formula>
    </cfRule>
  </conditionalFormatting>
  <conditionalFormatting sqref="AF53:AF54 AF57:AF59">
    <cfRule type="cellIs" dxfId="442" priority="622" stopIfTrue="1" operator="equal">
      <formula>#REF!</formula>
    </cfRule>
  </conditionalFormatting>
  <conditionalFormatting sqref="AA53:AA54 AA57:AA59">
    <cfRule type="cellIs" dxfId="441" priority="601" stopIfTrue="1" operator="equal">
      <formula>#REF!</formula>
    </cfRule>
  </conditionalFormatting>
  <conditionalFormatting sqref="AC53:AC54 AC57:AC59">
    <cfRule type="cellIs" dxfId="440" priority="600" stopIfTrue="1" operator="equal">
      <formula>#REF!</formula>
    </cfRule>
  </conditionalFormatting>
  <conditionalFormatting sqref="AM53">
    <cfRule type="cellIs" dxfId="439" priority="599" stopIfTrue="1" operator="equal">
      <formula>#REF!</formula>
    </cfRule>
  </conditionalFormatting>
  <conditionalFormatting sqref="AK53">
    <cfRule type="cellIs" dxfId="438" priority="598" stopIfTrue="1" operator="equal">
      <formula>#REF!</formula>
    </cfRule>
  </conditionalFormatting>
  <conditionalFormatting sqref="AN53:AN54 AN57:AN59">
    <cfRule type="cellIs" dxfId="437" priority="597" stopIfTrue="1" operator="equal">
      <formula>#REF!</formula>
    </cfRule>
  </conditionalFormatting>
  <conditionalFormatting sqref="BC7:BC8 BC11:BC13">
    <cfRule type="cellIs" dxfId="436" priority="595" stopIfTrue="1" operator="equal">
      <formula>#REF!</formula>
    </cfRule>
  </conditionalFormatting>
  <conditionalFormatting sqref="BC30:BC31 BC34:BC36">
    <cfRule type="cellIs" dxfId="435" priority="594" stopIfTrue="1" operator="equal">
      <formula>#REF!</formula>
    </cfRule>
  </conditionalFormatting>
  <conditionalFormatting sqref="BC53">
    <cfRule type="cellIs" dxfId="434" priority="592" stopIfTrue="1" operator="equal">
      <formula>#REF!</formula>
    </cfRule>
  </conditionalFormatting>
  <conditionalFormatting sqref="BF7:BF8 BF11:BF13">
    <cfRule type="cellIs" dxfId="433" priority="590" stopIfTrue="1" operator="equal">
      <formula>#REF!</formula>
    </cfRule>
  </conditionalFormatting>
  <conditionalFormatting sqref="BF30:BF31 BF34:BF36">
    <cfRule type="cellIs" dxfId="432" priority="589" stopIfTrue="1" operator="equal">
      <formula>#REF!</formula>
    </cfRule>
  </conditionalFormatting>
  <conditionalFormatting sqref="BF53:BF54 BF57:BF59">
    <cfRule type="cellIs" dxfId="431" priority="588" stopIfTrue="1" operator="equal">
      <formula>#REF!</formula>
    </cfRule>
  </conditionalFormatting>
  <conditionalFormatting sqref="BG7:BG8 BG11:BG13">
    <cfRule type="cellIs" dxfId="430" priority="587" stopIfTrue="1" operator="equal">
      <formula>#REF!</formula>
    </cfRule>
  </conditionalFormatting>
  <conditionalFormatting sqref="BG30:BG31 BG34:BG36">
    <cfRule type="cellIs" dxfId="429" priority="586" stopIfTrue="1" operator="equal">
      <formula>#REF!</formula>
    </cfRule>
  </conditionalFormatting>
  <conditionalFormatting sqref="BG53:BG54 BG57:BG59">
    <cfRule type="cellIs" dxfId="428" priority="585" stopIfTrue="1" operator="equal">
      <formula>#REF!</formula>
    </cfRule>
  </conditionalFormatting>
  <conditionalFormatting sqref="BG76:BG79">
    <cfRule type="cellIs" dxfId="427" priority="584" stopIfTrue="1" operator="equal">
      <formula>#REF!</formula>
    </cfRule>
  </conditionalFormatting>
  <conditionalFormatting sqref="BI76:BI79">
    <cfRule type="cellIs" dxfId="426" priority="583" stopIfTrue="1" operator="equal">
      <formula>#REF!</formula>
    </cfRule>
  </conditionalFormatting>
  <conditionalFormatting sqref="BK7:BK8 BK11:BK13">
    <cfRule type="cellIs" dxfId="425" priority="582" stopIfTrue="1" operator="equal">
      <formula>#REF!</formula>
    </cfRule>
  </conditionalFormatting>
  <conditionalFormatting sqref="BK30:BK31 BK34:BK36">
    <cfRule type="cellIs" dxfId="424" priority="581" stopIfTrue="1" operator="equal">
      <formula>#REF!</formula>
    </cfRule>
  </conditionalFormatting>
  <conditionalFormatting sqref="BK53:BK54 BK57:BK59">
    <cfRule type="cellIs" dxfId="423" priority="577" stopIfTrue="1" operator="equal">
      <formula>#REF!</formula>
    </cfRule>
  </conditionalFormatting>
  <conditionalFormatting sqref="BK76:BK79">
    <cfRule type="cellIs" dxfId="422" priority="575" stopIfTrue="1" operator="equal">
      <formula>#REF!</formula>
    </cfRule>
  </conditionalFormatting>
  <conditionalFormatting sqref="BM76:BM79">
    <cfRule type="cellIs" dxfId="421" priority="574" stopIfTrue="1" operator="equal">
      <formula>#REF!</formula>
    </cfRule>
  </conditionalFormatting>
  <conditionalFormatting sqref="BM7:BM8 BM11:BM13">
    <cfRule type="cellIs" dxfId="420" priority="572" stopIfTrue="1" operator="equal">
      <formula>#REF!</formula>
    </cfRule>
  </conditionalFormatting>
  <conditionalFormatting sqref="BM30:BM31 BM34:BM36">
    <cfRule type="cellIs" dxfId="419" priority="571" stopIfTrue="1" operator="equal">
      <formula>#REF!</formula>
    </cfRule>
  </conditionalFormatting>
  <conditionalFormatting sqref="BM53">
    <cfRule type="cellIs" dxfId="418" priority="570" stopIfTrue="1" operator="equal">
      <formula>#REF!</formula>
    </cfRule>
  </conditionalFormatting>
  <conditionalFormatting sqref="C94:C97 E94:E97 G94:G97 I94:I97 K94:K97">
    <cfRule type="cellIs" dxfId="417" priority="569" stopIfTrue="1" operator="equal">
      <formula>#REF!</formula>
    </cfRule>
  </conditionalFormatting>
  <conditionalFormatting sqref="M94:M97 O94:O97 Q94:Q97 S94:S97 U94:U97">
    <cfRule type="cellIs" dxfId="416" priority="568" stopIfTrue="1" operator="equal">
      <formula>#REF!</formula>
    </cfRule>
  </conditionalFormatting>
  <conditionalFormatting sqref="W94:W97 Y94:Y97 AA94:AA97 AC94:AC97 AE94:AE97">
    <cfRule type="cellIs" dxfId="415" priority="567" stopIfTrue="1" operator="equal">
      <formula>#REF!</formula>
    </cfRule>
  </conditionalFormatting>
  <conditionalFormatting sqref="AG94:AG97 AI94:AI97 AK94:AK97 AM94:AM97 AO94:AO97">
    <cfRule type="cellIs" dxfId="414" priority="566" stopIfTrue="1" operator="equal">
      <formula>#REF!</formula>
    </cfRule>
  </conditionalFormatting>
  <conditionalFormatting sqref="AQ94:AQ97 AS94:AS97 AU94:AU97 AW94:AW97 AY94:AY97">
    <cfRule type="cellIs" dxfId="413" priority="565" stopIfTrue="1" operator="equal">
      <formula>#REF!</formula>
    </cfRule>
  </conditionalFormatting>
  <conditionalFormatting sqref="BA94:BA97 BC94:BC97 BE94:BE97 BG94:BG97 BI94:BI97">
    <cfRule type="cellIs" dxfId="412" priority="564" stopIfTrue="1" operator="equal">
      <formula>#REF!</formula>
    </cfRule>
  </conditionalFormatting>
  <conditionalFormatting sqref="BK94:BK97 BM94:BM97">
    <cfRule type="cellIs" dxfId="411" priority="563" stopIfTrue="1" operator="equal">
      <formula>#REF!</formula>
    </cfRule>
  </conditionalFormatting>
  <conditionalFormatting sqref="BO7:BO8 BO11:BO13">
    <cfRule type="cellIs" dxfId="410" priority="561" stopIfTrue="1" operator="equal">
      <formula>#REF!</formula>
    </cfRule>
  </conditionalFormatting>
  <conditionalFormatting sqref="BO76:BO79">
    <cfRule type="cellIs" dxfId="409" priority="560" stopIfTrue="1" operator="equal">
      <formula>#REF!</formula>
    </cfRule>
  </conditionalFormatting>
  <conditionalFormatting sqref="BO80">
    <cfRule type="cellIs" dxfId="408" priority="559" stopIfTrue="1" operator="equal">
      <formula>#REF!</formula>
    </cfRule>
  </conditionalFormatting>
  <conditionalFormatting sqref="BO94:BO97">
    <cfRule type="cellIs" dxfId="407" priority="558" stopIfTrue="1" operator="equal">
      <formula>#REF!</formula>
    </cfRule>
  </conditionalFormatting>
  <conditionalFormatting sqref="BQ7:BQ8 BQ11:BQ13">
    <cfRule type="cellIs" dxfId="406" priority="557" stopIfTrue="1" operator="equal">
      <formula>#REF!</formula>
    </cfRule>
  </conditionalFormatting>
  <conditionalFormatting sqref="BQ94:BQ97">
    <cfRule type="cellIs" dxfId="405" priority="553" stopIfTrue="1" operator="equal">
      <formula>#REF!</formula>
    </cfRule>
  </conditionalFormatting>
  <conditionalFormatting sqref="BQ30:BQ31 BQ34:BQ36">
    <cfRule type="cellIs" dxfId="404" priority="556" stopIfTrue="1" operator="equal">
      <formula>#REF!</formula>
    </cfRule>
  </conditionalFormatting>
  <conditionalFormatting sqref="BQ53:BQ54 BQ57:BQ59">
    <cfRule type="cellIs" dxfId="403" priority="555" stopIfTrue="1" operator="equal">
      <formula>#REF!</formula>
    </cfRule>
  </conditionalFormatting>
  <conditionalFormatting sqref="BQ76:BQ79">
    <cfRule type="cellIs" dxfId="402" priority="552" stopIfTrue="1" operator="equal">
      <formula>#REF!</formula>
    </cfRule>
  </conditionalFormatting>
  <conditionalFormatting sqref="BQ80">
    <cfRule type="cellIs" dxfId="401" priority="551" stopIfTrue="1" operator="equal">
      <formula>#REF!</formula>
    </cfRule>
  </conditionalFormatting>
  <conditionalFormatting sqref="BS76:BS79">
    <cfRule type="cellIs" dxfId="400" priority="550" stopIfTrue="1" operator="equal">
      <formula>#REF!</formula>
    </cfRule>
  </conditionalFormatting>
  <conditionalFormatting sqref="BS94:BS97">
    <cfRule type="cellIs" dxfId="399" priority="549" stopIfTrue="1" operator="equal">
      <formula>#REF!</formula>
    </cfRule>
  </conditionalFormatting>
  <conditionalFormatting sqref="CE7:CE8 CE11:CE13">
    <cfRule type="cellIs" dxfId="398" priority="548" stopIfTrue="1" operator="equal">
      <formula>#REF!</formula>
    </cfRule>
  </conditionalFormatting>
  <conditionalFormatting sqref="CE76:CE79">
    <cfRule type="cellIs" dxfId="397" priority="545" stopIfTrue="1" operator="equal">
      <formula>#REF!</formula>
    </cfRule>
  </conditionalFormatting>
  <conditionalFormatting sqref="CG76:CG79">
    <cfRule type="cellIs" dxfId="396" priority="544" stopIfTrue="1" operator="equal">
      <formula>#REF!</formula>
    </cfRule>
  </conditionalFormatting>
  <conditionalFormatting sqref="CG7:CG8 CG11:CG13">
    <cfRule type="cellIs" dxfId="395" priority="543" stopIfTrue="1" operator="equal">
      <formula>#REF!</formula>
    </cfRule>
  </conditionalFormatting>
  <conditionalFormatting sqref="CE94:CE97 CG94:CG97">
    <cfRule type="cellIs" dxfId="394" priority="540" stopIfTrue="1" operator="equal">
      <formula>#REF!</formula>
    </cfRule>
  </conditionalFormatting>
  <conditionalFormatting sqref="CI7:CI8 CI11:CI13">
    <cfRule type="cellIs" dxfId="393" priority="539" stopIfTrue="1" operator="equal">
      <formula>#REF!</formula>
    </cfRule>
  </conditionalFormatting>
  <conditionalFormatting sqref="CI76:CI79">
    <cfRule type="cellIs" dxfId="392" priority="538" stopIfTrue="1" operator="equal">
      <formula>#REF!</formula>
    </cfRule>
  </conditionalFormatting>
  <conditionalFormatting sqref="CI80">
    <cfRule type="cellIs" dxfId="391" priority="537" stopIfTrue="1" operator="equal">
      <formula>#REF!</formula>
    </cfRule>
  </conditionalFormatting>
  <conditionalFormatting sqref="CI94:CI97">
    <cfRule type="cellIs" dxfId="390" priority="536" stopIfTrue="1" operator="equal">
      <formula>#REF!</formula>
    </cfRule>
  </conditionalFormatting>
  <conditionalFormatting sqref="CK7:CK8 CK11:CK13">
    <cfRule type="cellIs" dxfId="389" priority="535" stopIfTrue="1" operator="equal">
      <formula>#REF!</formula>
    </cfRule>
  </conditionalFormatting>
  <conditionalFormatting sqref="CK94:CK97">
    <cfRule type="cellIs" dxfId="388" priority="532" stopIfTrue="1" operator="equal">
      <formula>#REF!</formula>
    </cfRule>
  </conditionalFormatting>
  <conditionalFormatting sqref="CK76:CK79">
    <cfRule type="cellIs" dxfId="387" priority="531" stopIfTrue="1" operator="equal">
      <formula>#REF!</formula>
    </cfRule>
  </conditionalFormatting>
  <conditionalFormatting sqref="CK80">
    <cfRule type="cellIs" dxfId="386" priority="530" stopIfTrue="1" operator="equal">
      <formula>#REF!</formula>
    </cfRule>
  </conditionalFormatting>
  <conditionalFormatting sqref="CM76:CM79">
    <cfRule type="cellIs" dxfId="385" priority="529" stopIfTrue="1" operator="equal">
      <formula>#REF!</formula>
    </cfRule>
  </conditionalFormatting>
  <conditionalFormatting sqref="CM94:CM97">
    <cfRule type="cellIs" dxfId="384" priority="528" stopIfTrue="1" operator="equal">
      <formula>#REF!</formula>
    </cfRule>
  </conditionalFormatting>
  <conditionalFormatting sqref="BU7:BU8 BU11:BU13">
    <cfRule type="cellIs" dxfId="383" priority="527" stopIfTrue="1" operator="equal">
      <formula>#REF!</formula>
    </cfRule>
  </conditionalFormatting>
  <conditionalFormatting sqref="BU30:BU31 BU34:BU36">
    <cfRule type="cellIs" dxfId="382" priority="526" stopIfTrue="1" operator="equal">
      <formula>#REF!</formula>
    </cfRule>
  </conditionalFormatting>
  <conditionalFormatting sqref="BU53:BU54 BU57:BU59">
    <cfRule type="cellIs" dxfId="381" priority="525" stopIfTrue="1" operator="equal">
      <formula>#REF!</formula>
    </cfRule>
  </conditionalFormatting>
  <conditionalFormatting sqref="BU76:BU79">
    <cfRule type="cellIs" dxfId="380" priority="524" stopIfTrue="1" operator="equal">
      <formula>#REF!</formula>
    </cfRule>
  </conditionalFormatting>
  <conditionalFormatting sqref="BW76:BW79">
    <cfRule type="cellIs" dxfId="379" priority="523" stopIfTrue="1" operator="equal">
      <formula>#REF!</formula>
    </cfRule>
  </conditionalFormatting>
  <conditionalFormatting sqref="BW7:BW8 BW11:BW13">
    <cfRule type="cellIs" dxfId="378" priority="522" stopIfTrue="1" operator="equal">
      <formula>#REF!</formula>
    </cfRule>
  </conditionalFormatting>
  <conditionalFormatting sqref="BW30:BW31 BW34:BW36">
    <cfRule type="cellIs" dxfId="377" priority="521" stopIfTrue="1" operator="equal">
      <formula>#REF!</formula>
    </cfRule>
  </conditionalFormatting>
  <conditionalFormatting sqref="BW53">
    <cfRule type="cellIs" dxfId="376" priority="520" stopIfTrue="1" operator="equal">
      <formula>#REF!</formula>
    </cfRule>
  </conditionalFormatting>
  <conditionalFormatting sqref="BU94:BU97 BW94:BW97">
    <cfRule type="cellIs" dxfId="375" priority="519" stopIfTrue="1" operator="equal">
      <formula>#REF!</formula>
    </cfRule>
  </conditionalFormatting>
  <conditionalFormatting sqref="BY7:BY8 BY11:BY13">
    <cfRule type="cellIs" dxfId="374" priority="518" stopIfTrue="1" operator="equal">
      <formula>#REF!</formula>
    </cfRule>
  </conditionalFormatting>
  <conditionalFormatting sqref="BY76:BY79">
    <cfRule type="cellIs" dxfId="373" priority="517" stopIfTrue="1" operator="equal">
      <formula>#REF!</formula>
    </cfRule>
  </conditionalFormatting>
  <conditionalFormatting sqref="BY80">
    <cfRule type="cellIs" dxfId="372" priority="516" stopIfTrue="1" operator="equal">
      <formula>#REF!</formula>
    </cfRule>
  </conditionalFormatting>
  <conditionalFormatting sqref="BY94:BY97">
    <cfRule type="cellIs" dxfId="371" priority="515" stopIfTrue="1" operator="equal">
      <formula>#REF!</formula>
    </cfRule>
  </conditionalFormatting>
  <conditionalFormatting sqref="CA7:CA8 CA11:CA13">
    <cfRule type="cellIs" dxfId="370" priority="514" stopIfTrue="1" operator="equal">
      <formula>#REF!</formula>
    </cfRule>
  </conditionalFormatting>
  <conditionalFormatting sqref="CA94:CA97">
    <cfRule type="cellIs" dxfId="369" priority="511" stopIfTrue="1" operator="equal">
      <formula>#REF!</formula>
    </cfRule>
  </conditionalFormatting>
  <conditionalFormatting sqref="CA30:CA31 CA34:CA36">
    <cfRule type="cellIs" dxfId="368" priority="513" stopIfTrue="1" operator="equal">
      <formula>#REF!</formula>
    </cfRule>
  </conditionalFormatting>
  <conditionalFormatting sqref="CA53:CA54 CA57:CA59">
    <cfRule type="cellIs" dxfId="367" priority="512" stopIfTrue="1" operator="equal">
      <formula>#REF!</formula>
    </cfRule>
  </conditionalFormatting>
  <conditionalFormatting sqref="CA76:CA79">
    <cfRule type="cellIs" dxfId="366" priority="510" stopIfTrue="1" operator="equal">
      <formula>#REF!</formula>
    </cfRule>
  </conditionalFormatting>
  <conditionalFormatting sqref="CA80">
    <cfRule type="cellIs" dxfId="365" priority="509" stopIfTrue="1" operator="equal">
      <formula>#REF!</formula>
    </cfRule>
  </conditionalFormatting>
  <conditionalFormatting sqref="CC76:CC79">
    <cfRule type="cellIs" dxfId="364" priority="508" stopIfTrue="1" operator="equal">
      <formula>#REF!</formula>
    </cfRule>
  </conditionalFormatting>
  <conditionalFormatting sqref="CC94:CC97">
    <cfRule type="cellIs" dxfId="363" priority="507" stopIfTrue="1" operator="equal">
      <formula>#REF!</formula>
    </cfRule>
  </conditionalFormatting>
  <conditionalFormatting sqref="CE30:CE31 CE34:CE36">
    <cfRule type="cellIs" dxfId="362" priority="506" stopIfTrue="1" operator="equal">
      <formula>#REF!</formula>
    </cfRule>
  </conditionalFormatting>
  <conditionalFormatting sqref="CG30:CG31 CG34:CG36">
    <cfRule type="cellIs" dxfId="361" priority="505" stopIfTrue="1" operator="equal">
      <formula>#REF!</formula>
    </cfRule>
  </conditionalFormatting>
  <conditionalFormatting sqref="CI30:CI31 CI34:CI36">
    <cfRule type="cellIs" dxfId="360" priority="504" stopIfTrue="1" operator="equal">
      <formula>#REF!</formula>
    </cfRule>
  </conditionalFormatting>
  <conditionalFormatting sqref="CK30:CK31 CK34:CK36">
    <cfRule type="cellIs" dxfId="359" priority="503" stopIfTrue="1" operator="equal">
      <formula>#REF!</formula>
    </cfRule>
  </conditionalFormatting>
  <conditionalFormatting sqref="CE53:CE54 CE57:CE59">
    <cfRule type="cellIs" dxfId="358" priority="502" stopIfTrue="1" operator="equal">
      <formula>#REF!</formula>
    </cfRule>
  </conditionalFormatting>
  <conditionalFormatting sqref="CG53:CG54 CG57:CG59">
    <cfRule type="cellIs" dxfId="357" priority="501" stopIfTrue="1" operator="equal">
      <formula>#REF!</formula>
    </cfRule>
  </conditionalFormatting>
  <conditionalFormatting sqref="CI53:CI54 CI57:CI59">
    <cfRule type="cellIs" dxfId="356" priority="500" stopIfTrue="1" operator="equal">
      <formula>#REF!</formula>
    </cfRule>
  </conditionalFormatting>
  <conditionalFormatting sqref="CK53:CK54 CK57:CK59">
    <cfRule type="cellIs" dxfId="355" priority="499" stopIfTrue="1" operator="equal">
      <formula>#REF!</formula>
    </cfRule>
  </conditionalFormatting>
  <conditionalFormatting sqref="CO76:CO79">
    <cfRule type="cellIs" dxfId="354" priority="485" stopIfTrue="1" operator="equal">
      <formula>#REF!</formula>
    </cfRule>
  </conditionalFormatting>
  <conditionalFormatting sqref="CO94:CO97">
    <cfRule type="cellIs" dxfId="353" priority="484" stopIfTrue="1" operator="equal">
      <formula>#REF!</formula>
    </cfRule>
  </conditionalFormatting>
  <conditionalFormatting sqref="CQ7:CQ8 CQ12:CQ13">
    <cfRule type="cellIs" dxfId="352" priority="475" stopIfTrue="1" operator="equal">
      <formula>#REF!</formula>
    </cfRule>
  </conditionalFormatting>
  <conditionalFormatting sqref="CQ76:CQ79">
    <cfRule type="cellIs" dxfId="351" priority="474" stopIfTrue="1" operator="equal">
      <formula>#REF!</formula>
    </cfRule>
  </conditionalFormatting>
  <conditionalFormatting sqref="CS76:CS79">
    <cfRule type="cellIs" dxfId="350" priority="473" stopIfTrue="1" operator="equal">
      <formula>#REF!</formula>
    </cfRule>
  </conditionalFormatting>
  <conditionalFormatting sqref="CS7:CS8 CS12:CS13">
    <cfRule type="cellIs" dxfId="349" priority="472" stopIfTrue="1" operator="equal">
      <formula>#REF!</formula>
    </cfRule>
  </conditionalFormatting>
  <conditionalFormatting sqref="CQ94:CQ97 CS94:CS97">
    <cfRule type="cellIs" dxfId="348" priority="471" stopIfTrue="1" operator="equal">
      <formula>#REF!</formula>
    </cfRule>
  </conditionalFormatting>
  <conditionalFormatting sqref="CU7:CU8 CU12:CU13">
    <cfRule type="cellIs" dxfId="347" priority="470" stopIfTrue="1" operator="equal">
      <formula>#REF!</formula>
    </cfRule>
  </conditionalFormatting>
  <conditionalFormatting sqref="CU76:CU79">
    <cfRule type="cellIs" dxfId="346" priority="469" stopIfTrue="1" operator="equal">
      <formula>#REF!</formula>
    </cfRule>
  </conditionalFormatting>
  <conditionalFormatting sqref="CU80">
    <cfRule type="cellIs" dxfId="345" priority="468" stopIfTrue="1" operator="equal">
      <formula>#REF!</formula>
    </cfRule>
  </conditionalFormatting>
  <conditionalFormatting sqref="CU94:CU97">
    <cfRule type="cellIs" dxfId="344" priority="467" stopIfTrue="1" operator="equal">
      <formula>#REF!</formula>
    </cfRule>
  </conditionalFormatting>
  <conditionalFormatting sqref="CW7:CW8 CW12:CW13">
    <cfRule type="cellIs" dxfId="343" priority="466" stopIfTrue="1" operator="equal">
      <formula>#REF!</formula>
    </cfRule>
  </conditionalFormatting>
  <conditionalFormatting sqref="CW94:CW97">
    <cfRule type="cellIs" dxfId="342" priority="465" stopIfTrue="1" operator="equal">
      <formula>#REF!</formula>
    </cfRule>
  </conditionalFormatting>
  <conditionalFormatting sqref="CW76:CW79">
    <cfRule type="cellIs" dxfId="341" priority="464" stopIfTrue="1" operator="equal">
      <formula>#REF!</formula>
    </cfRule>
  </conditionalFormatting>
  <conditionalFormatting sqref="CW80">
    <cfRule type="cellIs" dxfId="340" priority="463" stopIfTrue="1" operator="equal">
      <formula>#REF!</formula>
    </cfRule>
  </conditionalFormatting>
  <conditionalFormatting sqref="CY76:CY79">
    <cfRule type="cellIs" dxfId="339" priority="462" stopIfTrue="1" operator="equal">
      <formula>#REF!</formula>
    </cfRule>
  </conditionalFormatting>
  <conditionalFormatting sqref="CY94:CY97">
    <cfRule type="cellIs" dxfId="338" priority="461" stopIfTrue="1" operator="equal">
      <formula>#REF!</formula>
    </cfRule>
  </conditionalFormatting>
  <conditionalFormatting sqref="CQ30:CQ31 CQ34:CQ36">
    <cfRule type="cellIs" dxfId="337" priority="460" stopIfTrue="1" operator="equal">
      <formula>#REF!</formula>
    </cfRule>
  </conditionalFormatting>
  <conditionalFormatting sqref="CS30:CS31 CS34:CS36">
    <cfRule type="cellIs" dxfId="336" priority="459" stopIfTrue="1" operator="equal">
      <formula>#REF!</formula>
    </cfRule>
  </conditionalFormatting>
  <conditionalFormatting sqref="CU30:CU31 CU34:CU36">
    <cfRule type="cellIs" dxfId="335" priority="458" stopIfTrue="1" operator="equal">
      <formula>#REF!</formula>
    </cfRule>
  </conditionalFormatting>
  <conditionalFormatting sqref="CW30:CW31 CW34:CW36">
    <cfRule type="cellIs" dxfId="334" priority="457" stopIfTrue="1" operator="equal">
      <formula>#REF!</formula>
    </cfRule>
  </conditionalFormatting>
  <conditionalFormatting sqref="CQ53:CQ54 CQ57:CQ59">
    <cfRule type="cellIs" dxfId="333" priority="456" stopIfTrue="1" operator="equal">
      <formula>#REF!</formula>
    </cfRule>
  </conditionalFormatting>
  <conditionalFormatting sqref="CS53:CS54 CS57:CS59">
    <cfRule type="cellIs" dxfId="332" priority="455" stopIfTrue="1" operator="equal">
      <formula>#REF!</formula>
    </cfRule>
  </conditionalFormatting>
  <conditionalFormatting sqref="CU53:CU54 CU57:CU59">
    <cfRule type="cellIs" dxfId="331" priority="454" stopIfTrue="1" operator="equal">
      <formula>#REF!</formula>
    </cfRule>
  </conditionalFormatting>
  <conditionalFormatting sqref="CW53:CW54 CW57:CW59">
    <cfRule type="cellIs" dxfId="330" priority="453" stopIfTrue="1" operator="equal">
      <formula>#REF!</formula>
    </cfRule>
  </conditionalFormatting>
  <conditionalFormatting sqref="DA7:DA13">
    <cfRule type="cellIs" dxfId="329" priority="452" stopIfTrue="1" operator="equal">
      <formula>#REF!</formula>
    </cfRule>
  </conditionalFormatting>
  <conditionalFormatting sqref="DA76:DA79">
    <cfRule type="cellIs" dxfId="328" priority="451" stopIfTrue="1" operator="equal">
      <formula>#REF!</formula>
    </cfRule>
  </conditionalFormatting>
  <conditionalFormatting sqref="DC76:DC79">
    <cfRule type="cellIs" dxfId="327" priority="450" stopIfTrue="1" operator="equal">
      <formula>#REF!</formula>
    </cfRule>
  </conditionalFormatting>
  <conditionalFormatting sqref="DC7:DC8 DC11:DC13">
    <cfRule type="cellIs" dxfId="326" priority="449" stopIfTrue="1" operator="equal">
      <formula>#REF!</formula>
    </cfRule>
  </conditionalFormatting>
  <conditionalFormatting sqref="DA94:DA97 DC94:DC97">
    <cfRule type="cellIs" dxfId="325" priority="448" stopIfTrue="1" operator="equal">
      <formula>#REF!</formula>
    </cfRule>
  </conditionalFormatting>
  <conditionalFormatting sqref="DE7:DE8 DE11:DE13">
    <cfRule type="cellIs" dxfId="324" priority="447" stopIfTrue="1" operator="equal">
      <formula>#REF!</formula>
    </cfRule>
  </conditionalFormatting>
  <conditionalFormatting sqref="DE76:DE79">
    <cfRule type="cellIs" dxfId="323" priority="446" stopIfTrue="1" operator="equal">
      <formula>#REF!</formula>
    </cfRule>
  </conditionalFormatting>
  <conditionalFormatting sqref="DE80">
    <cfRule type="cellIs" dxfId="322" priority="445" stopIfTrue="1" operator="equal">
      <formula>#REF!</formula>
    </cfRule>
  </conditionalFormatting>
  <conditionalFormatting sqref="DE94:DE97">
    <cfRule type="cellIs" dxfId="321" priority="444" stopIfTrue="1" operator="equal">
      <formula>#REF!</formula>
    </cfRule>
  </conditionalFormatting>
  <conditionalFormatting sqref="DG7:DG8 DG11:DG13">
    <cfRule type="cellIs" dxfId="320" priority="443" stopIfTrue="1" operator="equal">
      <formula>#REF!</formula>
    </cfRule>
  </conditionalFormatting>
  <conditionalFormatting sqref="DG94:DG97">
    <cfRule type="cellIs" dxfId="319" priority="442" stopIfTrue="1" operator="equal">
      <formula>#REF!</formula>
    </cfRule>
  </conditionalFormatting>
  <conditionalFormatting sqref="DG76:DG79">
    <cfRule type="cellIs" dxfId="318" priority="441" stopIfTrue="1" operator="equal">
      <formula>#REF!</formula>
    </cfRule>
  </conditionalFormatting>
  <conditionalFormatting sqref="DG80">
    <cfRule type="cellIs" dxfId="317" priority="440" stopIfTrue="1" operator="equal">
      <formula>#REF!</formula>
    </cfRule>
  </conditionalFormatting>
  <conditionalFormatting sqref="DI76:DI79">
    <cfRule type="cellIs" dxfId="316" priority="439" stopIfTrue="1" operator="equal">
      <formula>#REF!</formula>
    </cfRule>
  </conditionalFormatting>
  <conditionalFormatting sqref="DI94:DI97">
    <cfRule type="cellIs" dxfId="315" priority="438" stopIfTrue="1" operator="equal">
      <formula>#REF!</formula>
    </cfRule>
  </conditionalFormatting>
  <conditionalFormatting sqref="DA30:DA36">
    <cfRule type="cellIs" dxfId="314" priority="437" stopIfTrue="1" operator="equal">
      <formula>#REF!</formula>
    </cfRule>
  </conditionalFormatting>
  <conditionalFormatting sqref="DC30:DC31 DC34:DC36">
    <cfRule type="cellIs" dxfId="313" priority="436" stopIfTrue="1" operator="equal">
      <formula>#REF!</formula>
    </cfRule>
  </conditionalFormatting>
  <conditionalFormatting sqref="DE30:DE31 DE34:DE36">
    <cfRule type="cellIs" dxfId="312" priority="435" stopIfTrue="1" operator="equal">
      <formula>#REF!</formula>
    </cfRule>
  </conditionalFormatting>
  <conditionalFormatting sqref="DG30:DG31 DG34:DG36">
    <cfRule type="cellIs" dxfId="311" priority="434" stopIfTrue="1" operator="equal">
      <formula>#REF!</formula>
    </cfRule>
  </conditionalFormatting>
  <conditionalFormatting sqref="DA53:DA59">
    <cfRule type="cellIs" dxfId="310" priority="433" stopIfTrue="1" operator="equal">
      <formula>#REF!</formula>
    </cfRule>
  </conditionalFormatting>
  <conditionalFormatting sqref="DC53:DC54 DC57:DC59">
    <cfRule type="cellIs" dxfId="309" priority="432" stopIfTrue="1" operator="equal">
      <formula>#REF!</formula>
    </cfRule>
  </conditionalFormatting>
  <conditionalFormatting sqref="DE53:DE54 DE57:DE59">
    <cfRule type="cellIs" dxfId="308" priority="431" stopIfTrue="1" operator="equal">
      <formula>#REF!</formula>
    </cfRule>
  </conditionalFormatting>
  <conditionalFormatting sqref="DG53:DG59">
    <cfRule type="cellIs" dxfId="307" priority="430" stopIfTrue="1" operator="equal">
      <formula>#REF!</formula>
    </cfRule>
  </conditionalFormatting>
  <conditionalFormatting sqref="CQ11">
    <cfRule type="cellIs" dxfId="306" priority="429" stopIfTrue="1" operator="equal">
      <formula>#REF!</formula>
    </cfRule>
  </conditionalFormatting>
  <conditionalFormatting sqref="CS11">
    <cfRule type="cellIs" dxfId="305" priority="428" stopIfTrue="1" operator="equal">
      <formula>#REF!</formula>
    </cfRule>
  </conditionalFormatting>
  <conditionalFormatting sqref="CU11">
    <cfRule type="cellIs" dxfId="304" priority="427" stopIfTrue="1" operator="equal">
      <formula>#REF!</formula>
    </cfRule>
  </conditionalFormatting>
  <conditionalFormatting sqref="CW11">
    <cfRule type="cellIs" dxfId="303" priority="426" stopIfTrue="1" operator="equal">
      <formula>#REF!</formula>
    </cfRule>
  </conditionalFormatting>
  <conditionalFormatting sqref="DU8:DU13">
    <cfRule type="cellIs" dxfId="302" priority="425" stopIfTrue="1" operator="equal">
      <formula>#REF!</formula>
    </cfRule>
  </conditionalFormatting>
  <conditionalFormatting sqref="DU76">
    <cfRule type="cellIs" dxfId="301" priority="424" stopIfTrue="1" operator="equal">
      <formula>#REF!</formula>
    </cfRule>
  </conditionalFormatting>
  <conditionalFormatting sqref="DY76:DY78 EA76:EA78">
    <cfRule type="cellIs" dxfId="300" priority="423" stopIfTrue="1" operator="equal">
      <formula>#REF!</formula>
    </cfRule>
  </conditionalFormatting>
  <conditionalFormatting sqref="DW8:DW13 DY7:DY13 EA7:EA13 EC7:EC13">
    <cfRule type="cellIs" dxfId="299" priority="422" stopIfTrue="1" operator="equal">
      <formula>#REF!</formula>
    </cfRule>
  </conditionalFormatting>
  <conditionalFormatting sqref="DY7:DY8 DY11:DY13">
    <cfRule type="cellIs" dxfId="298" priority="420" stopIfTrue="1" operator="equal">
      <formula>#REF!</formula>
    </cfRule>
  </conditionalFormatting>
  <conditionalFormatting sqref="DY76:DY78">
    <cfRule type="cellIs" dxfId="297" priority="419" stopIfTrue="1" operator="equal">
      <formula>#REF!</formula>
    </cfRule>
  </conditionalFormatting>
  <conditionalFormatting sqref="EA7:EA8 EA11:EA13">
    <cfRule type="cellIs" dxfId="296" priority="416" stopIfTrue="1" operator="equal">
      <formula>#REF!</formula>
    </cfRule>
  </conditionalFormatting>
  <conditionalFormatting sqref="EA76:EA78">
    <cfRule type="cellIs" dxfId="295" priority="414" stopIfTrue="1" operator="equal">
      <formula>#REF!</formula>
    </cfRule>
  </conditionalFormatting>
  <conditionalFormatting sqref="DU31:DU34">
    <cfRule type="cellIs" dxfId="294" priority="410" stopIfTrue="1" operator="equal">
      <formula>#REF!</formula>
    </cfRule>
  </conditionalFormatting>
  <conditionalFormatting sqref="DU54:DU58">
    <cfRule type="cellIs" dxfId="293" priority="406" stopIfTrue="1" operator="equal">
      <formula>#REF!</formula>
    </cfRule>
  </conditionalFormatting>
  <conditionalFormatting sqref="DY31:DY34 EA31:EA34 EC31:EC34">
    <cfRule type="cellIs" dxfId="292" priority="399" stopIfTrue="1" operator="equal">
      <formula>#REF!</formula>
    </cfRule>
  </conditionalFormatting>
  <conditionalFormatting sqref="DY31 DY34">
    <cfRule type="cellIs" dxfId="291" priority="398" stopIfTrue="1" operator="equal">
      <formula>#REF!</formula>
    </cfRule>
  </conditionalFormatting>
  <conditionalFormatting sqref="EA31 EA34">
    <cfRule type="cellIs" dxfId="290" priority="397" stopIfTrue="1" operator="equal">
      <formula>#REF!</formula>
    </cfRule>
  </conditionalFormatting>
  <conditionalFormatting sqref="DY53:DY59 EA53:EA59 EC53:EC59">
    <cfRule type="cellIs" dxfId="289" priority="396" stopIfTrue="1" operator="equal">
      <formula>#REF!</formula>
    </cfRule>
  </conditionalFormatting>
  <conditionalFormatting sqref="DY53:DY54 DY57:DY59">
    <cfRule type="cellIs" dxfId="288" priority="395" stopIfTrue="1" operator="equal">
      <formula>#REF!</formula>
    </cfRule>
  </conditionalFormatting>
  <conditionalFormatting sqref="EA53:EA54 EA57:EA59">
    <cfRule type="cellIs" dxfId="287" priority="394" stopIfTrue="1" operator="equal">
      <formula>#REF!</formula>
    </cfRule>
  </conditionalFormatting>
  <conditionalFormatting sqref="DY94:DY97 EA94:EA97">
    <cfRule type="cellIs" dxfId="286" priority="393" stopIfTrue="1" operator="equal">
      <formula>#REF!</formula>
    </cfRule>
  </conditionalFormatting>
  <conditionalFormatting sqref="DY94:DY97">
    <cfRule type="cellIs" dxfId="285" priority="392" stopIfTrue="1" operator="equal">
      <formula>#REF!</formula>
    </cfRule>
  </conditionalFormatting>
  <conditionalFormatting sqref="EA94:EA97">
    <cfRule type="cellIs" dxfId="284" priority="391" stopIfTrue="1" operator="equal">
      <formula>#REF!</formula>
    </cfRule>
  </conditionalFormatting>
  <conditionalFormatting sqref="DC9">
    <cfRule type="cellIs" dxfId="283" priority="389" stopIfTrue="1" operator="equal">
      <formula>#REF!</formula>
    </cfRule>
  </conditionalFormatting>
  <conditionalFormatting sqref="DC10">
    <cfRule type="cellIs" dxfId="282" priority="387" stopIfTrue="1" operator="equal">
      <formula>#REF!</formula>
    </cfRule>
  </conditionalFormatting>
  <conditionalFormatting sqref="DC32:DC33">
    <cfRule type="cellIs" dxfId="281" priority="386" stopIfTrue="1" operator="equal">
      <formula>#REF!</formula>
    </cfRule>
  </conditionalFormatting>
  <conditionalFormatting sqref="DC55:DC56">
    <cfRule type="cellIs" dxfId="280" priority="385" stopIfTrue="1" operator="equal">
      <formula>#REF!</formula>
    </cfRule>
  </conditionalFormatting>
  <conditionalFormatting sqref="DW31 DW34">
    <cfRule type="cellIs" dxfId="279" priority="384" stopIfTrue="1" operator="equal">
      <formula>#REF!</formula>
    </cfRule>
  </conditionalFormatting>
  <conditionalFormatting sqref="DW32:DW33">
    <cfRule type="cellIs" dxfId="278" priority="383" stopIfTrue="1" operator="equal">
      <formula>#REF!</formula>
    </cfRule>
  </conditionalFormatting>
  <conditionalFormatting sqref="DW54 DW57">
    <cfRule type="cellIs" dxfId="277" priority="382" stopIfTrue="1" operator="equal">
      <formula>#REF!</formula>
    </cfRule>
  </conditionalFormatting>
  <conditionalFormatting sqref="DW55:DW56">
    <cfRule type="cellIs" dxfId="276" priority="381" stopIfTrue="1" operator="equal">
      <formula>#REF!</formula>
    </cfRule>
  </conditionalFormatting>
  <conditionalFormatting sqref="DW76">
    <cfRule type="cellIs" dxfId="275" priority="380" stopIfTrue="1" operator="equal">
      <formula>#REF!</formula>
    </cfRule>
  </conditionalFormatting>
  <conditionalFormatting sqref="DE9:DE10">
    <cfRule type="cellIs" dxfId="274" priority="378" stopIfTrue="1" operator="equal">
      <formula>#REF!</formula>
    </cfRule>
  </conditionalFormatting>
  <conditionalFormatting sqref="DE32:DE33">
    <cfRule type="cellIs" dxfId="273" priority="377" stopIfTrue="1" operator="equal">
      <formula>#REF!</formula>
    </cfRule>
  </conditionalFormatting>
  <conditionalFormatting sqref="DE55:DE56">
    <cfRule type="cellIs" dxfId="272" priority="376" stopIfTrue="1" operator="equal">
      <formula>#REF!</formula>
    </cfRule>
  </conditionalFormatting>
  <conditionalFormatting sqref="DG9">
    <cfRule type="cellIs" dxfId="271" priority="375" stopIfTrue="1" operator="equal">
      <formula>#REF!</formula>
    </cfRule>
  </conditionalFormatting>
  <conditionalFormatting sqref="DG10">
    <cfRule type="cellIs" dxfId="270" priority="374" stopIfTrue="1" operator="equal">
      <formula>#REF!</formula>
    </cfRule>
  </conditionalFormatting>
  <conditionalFormatting sqref="DG32:DG33">
    <cfRule type="cellIs" dxfId="269" priority="373" stopIfTrue="1" operator="equal">
      <formula>#REF!</formula>
    </cfRule>
  </conditionalFormatting>
  <conditionalFormatting sqref="EC76:EC78">
    <cfRule type="cellIs" dxfId="268" priority="372" stopIfTrue="1" operator="equal">
      <formula>#REF!</formula>
    </cfRule>
  </conditionalFormatting>
  <conditionalFormatting sqref="EC76:EC78">
    <cfRule type="cellIs" dxfId="267" priority="371" stopIfTrue="1" operator="equal">
      <formula>#REF!</formula>
    </cfRule>
  </conditionalFormatting>
  <conditionalFormatting sqref="EC94:EC97">
    <cfRule type="cellIs" dxfId="266" priority="366" stopIfTrue="1" operator="equal">
      <formula>#REF!</formula>
    </cfRule>
  </conditionalFormatting>
  <conditionalFormatting sqref="EC94:EC97">
    <cfRule type="cellIs" dxfId="265" priority="365" stopIfTrue="1" operator="equal">
      <formula>#REF!</formula>
    </cfRule>
  </conditionalFormatting>
  <conditionalFormatting sqref="DK7:DK13">
    <cfRule type="cellIs" dxfId="264" priority="364" stopIfTrue="1" operator="equal">
      <formula>#REF!</formula>
    </cfRule>
  </conditionalFormatting>
  <conditionalFormatting sqref="DK76:DK79">
    <cfRule type="cellIs" dxfId="263" priority="363" stopIfTrue="1" operator="equal">
      <formula>#REF!</formula>
    </cfRule>
  </conditionalFormatting>
  <conditionalFormatting sqref="DO76:DO78 DQ76:DQ78">
    <cfRule type="cellIs" dxfId="262" priority="362" stopIfTrue="1" operator="equal">
      <formula>#REF!</formula>
    </cfRule>
  </conditionalFormatting>
  <conditionalFormatting sqref="DM7:DM13 DO7:DO13 DQ7:DQ13 DS7:DS13">
    <cfRule type="cellIs" dxfId="261" priority="361" stopIfTrue="1" operator="equal">
      <formula>#REF!</formula>
    </cfRule>
  </conditionalFormatting>
  <conditionalFormatting sqref="DK94:DK97">
    <cfRule type="cellIs" dxfId="260" priority="360" stopIfTrue="1" operator="equal">
      <formula>#REF!</formula>
    </cfRule>
  </conditionalFormatting>
  <conditionalFormatting sqref="DO7:DO8 DO11:DO13">
    <cfRule type="cellIs" dxfId="259" priority="359" stopIfTrue="1" operator="equal">
      <formula>#REF!</formula>
    </cfRule>
  </conditionalFormatting>
  <conditionalFormatting sqref="DO76:DO78">
    <cfRule type="cellIs" dxfId="258" priority="358" stopIfTrue="1" operator="equal">
      <formula>#REF!</formula>
    </cfRule>
  </conditionalFormatting>
  <conditionalFormatting sqref="DQ7:DQ8 DQ11:DQ13">
    <cfRule type="cellIs" dxfId="257" priority="357" stopIfTrue="1" operator="equal">
      <formula>#REF!</formula>
    </cfRule>
  </conditionalFormatting>
  <conditionalFormatting sqref="DQ76:DQ78">
    <cfRule type="cellIs" dxfId="256" priority="356" stopIfTrue="1" operator="equal">
      <formula>#REF!</formula>
    </cfRule>
  </conditionalFormatting>
  <conditionalFormatting sqref="DK30:DK36">
    <cfRule type="cellIs" dxfId="255" priority="355" stopIfTrue="1" operator="equal">
      <formula>#REF!</formula>
    </cfRule>
  </conditionalFormatting>
  <conditionalFormatting sqref="DK54:DK57">
    <cfRule type="cellIs" dxfId="254" priority="354" stopIfTrue="1" operator="equal">
      <formula>#REF!</formula>
    </cfRule>
  </conditionalFormatting>
  <conditionalFormatting sqref="DO31:DO36 DQ31:DQ36 DS31:DS36">
    <cfRule type="cellIs" dxfId="253" priority="353" stopIfTrue="1" operator="equal">
      <formula>#REF!</formula>
    </cfRule>
  </conditionalFormatting>
  <conditionalFormatting sqref="DO31 DO34:DO36">
    <cfRule type="cellIs" dxfId="252" priority="352" stopIfTrue="1" operator="equal">
      <formula>#REF!</formula>
    </cfRule>
  </conditionalFormatting>
  <conditionalFormatting sqref="DQ31 DQ34:DQ36">
    <cfRule type="cellIs" dxfId="251" priority="351" stopIfTrue="1" operator="equal">
      <formula>#REF!</formula>
    </cfRule>
  </conditionalFormatting>
  <conditionalFormatting sqref="DO54:DO57 DQ54:DQ57 DS54:DS57">
    <cfRule type="cellIs" dxfId="250" priority="350" stopIfTrue="1" operator="equal">
      <formula>#REF!</formula>
    </cfRule>
  </conditionalFormatting>
  <conditionalFormatting sqref="DO54 DO57">
    <cfRule type="cellIs" dxfId="249" priority="349" stopIfTrue="1" operator="equal">
      <formula>#REF!</formula>
    </cfRule>
  </conditionalFormatting>
  <conditionalFormatting sqref="DQ54 DQ57">
    <cfRule type="cellIs" dxfId="248" priority="348" stopIfTrue="1" operator="equal">
      <formula>#REF!</formula>
    </cfRule>
  </conditionalFormatting>
  <conditionalFormatting sqref="DO94:DO97 DQ94:DQ97">
    <cfRule type="cellIs" dxfId="247" priority="347" stopIfTrue="1" operator="equal">
      <formula>#REF!</formula>
    </cfRule>
  </conditionalFormatting>
  <conditionalFormatting sqref="DO94:DO97">
    <cfRule type="cellIs" dxfId="246" priority="346" stopIfTrue="1" operator="equal">
      <formula>#REF!</formula>
    </cfRule>
  </conditionalFormatting>
  <conditionalFormatting sqref="DQ94:DQ97">
    <cfRule type="cellIs" dxfId="245" priority="345" stopIfTrue="1" operator="equal">
      <formula>#REF!</formula>
    </cfRule>
  </conditionalFormatting>
  <conditionalFormatting sqref="DM30:DM31 DM34:DM36">
    <cfRule type="cellIs" dxfId="244" priority="344" stopIfTrue="1" operator="equal">
      <formula>#REF!</formula>
    </cfRule>
  </conditionalFormatting>
  <conditionalFormatting sqref="DM32:DM33">
    <cfRule type="cellIs" dxfId="243" priority="343" stopIfTrue="1" operator="equal">
      <formula>#REF!</formula>
    </cfRule>
  </conditionalFormatting>
  <conditionalFormatting sqref="DM54 DM57">
    <cfRule type="cellIs" dxfId="242" priority="342" stopIfTrue="1" operator="equal">
      <formula>#REF!</formula>
    </cfRule>
  </conditionalFormatting>
  <conditionalFormatting sqref="DM55:DM56">
    <cfRule type="cellIs" dxfId="241" priority="341" stopIfTrue="1" operator="equal">
      <formula>#REF!</formula>
    </cfRule>
  </conditionalFormatting>
  <conditionalFormatting sqref="DM76:DM79">
    <cfRule type="cellIs" dxfId="240" priority="340" stopIfTrue="1" operator="equal">
      <formula>#REF!</formula>
    </cfRule>
  </conditionalFormatting>
  <conditionalFormatting sqref="DM94:DM97">
    <cfRule type="cellIs" dxfId="239" priority="339" stopIfTrue="1" operator="equal">
      <formula>#REF!</formula>
    </cfRule>
  </conditionalFormatting>
  <conditionalFormatting sqref="DS76:DS78">
    <cfRule type="cellIs" dxfId="238" priority="338" stopIfTrue="1" operator="equal">
      <formula>#REF!</formula>
    </cfRule>
  </conditionalFormatting>
  <conditionalFormatting sqref="DS76:DS78">
    <cfRule type="cellIs" dxfId="237" priority="337" stopIfTrue="1" operator="equal">
      <formula>#REF!</formula>
    </cfRule>
  </conditionalFormatting>
  <conditionalFormatting sqref="DS94:DS97">
    <cfRule type="cellIs" dxfId="236" priority="332" stopIfTrue="1" operator="equal">
      <formula>#REF!</formula>
    </cfRule>
  </conditionalFormatting>
  <conditionalFormatting sqref="DS94:DS97">
    <cfRule type="cellIs" dxfId="235" priority="331" stopIfTrue="1" operator="equal">
      <formula>#REF!</formula>
    </cfRule>
  </conditionalFormatting>
  <conditionalFormatting sqref="W39:AR40 BC39:BC40 BA39:BA40 BA42 BC42 W42:AR42 W44:AR44 BC44 BA44">
    <cfRule type="cellIs" dxfId="234" priority="287" stopIfTrue="1" operator="equal">
      <formula>#REF!</formula>
    </cfRule>
  </conditionalFormatting>
  <conditionalFormatting sqref="W100:AR100 BC100 BA100">
    <cfRule type="cellIs" dxfId="233" priority="285" stopIfTrue="1" operator="equal">
      <formula>#REF!</formula>
    </cfRule>
  </conditionalFormatting>
  <conditionalFormatting sqref="W62:AR63 BC62:BC63 BA62:BA63 BA65 BC65 W65:AR65 W67:AR67 BC67 BA67">
    <cfRule type="cellIs" dxfId="232" priority="284" stopIfTrue="1" operator="equal">
      <formula>#REF!</formula>
    </cfRule>
  </conditionalFormatting>
  <conditionalFormatting sqref="DO30">
    <cfRule type="cellIs" dxfId="231" priority="282" stopIfTrue="1" operator="equal">
      <formula>#REF!</formula>
    </cfRule>
  </conditionalFormatting>
  <conditionalFormatting sqref="DQ30">
    <cfRule type="cellIs" dxfId="230" priority="281" stopIfTrue="1" operator="equal">
      <formula>#REF!</formula>
    </cfRule>
  </conditionalFormatting>
  <conditionalFormatting sqref="DS30">
    <cfRule type="cellIs" dxfId="229" priority="280" stopIfTrue="1" operator="equal">
      <formula>#REF!</formula>
    </cfRule>
  </conditionalFormatting>
  <conditionalFormatting sqref="DU35">
    <cfRule type="cellIs" dxfId="228" priority="279" stopIfTrue="1" operator="equal">
      <formula>#REF!</formula>
    </cfRule>
  </conditionalFormatting>
  <conditionalFormatting sqref="DY35:DY36 EA35:EA36 EC35:EC36">
    <cfRule type="cellIs" dxfId="227" priority="278" stopIfTrue="1" operator="equal">
      <formula>#REF!</formula>
    </cfRule>
  </conditionalFormatting>
  <conditionalFormatting sqref="DY35:DY36">
    <cfRule type="cellIs" dxfId="226" priority="277" stopIfTrue="1" operator="equal">
      <formula>#REF!</formula>
    </cfRule>
  </conditionalFormatting>
  <conditionalFormatting sqref="EA35:EA36">
    <cfRule type="cellIs" dxfId="225" priority="276" stopIfTrue="1" operator="equal">
      <formula>#REF!</formula>
    </cfRule>
  </conditionalFormatting>
  <conditionalFormatting sqref="DW35">
    <cfRule type="cellIs" dxfId="224" priority="275" stopIfTrue="1" operator="equal">
      <formula>#REF!</formula>
    </cfRule>
  </conditionalFormatting>
  <conditionalFormatting sqref="DY30">
    <cfRule type="cellIs" dxfId="223" priority="272" stopIfTrue="1" operator="equal">
      <formula>#REF!</formula>
    </cfRule>
  </conditionalFormatting>
  <conditionalFormatting sqref="EA30">
    <cfRule type="cellIs" dxfId="222" priority="271" stopIfTrue="1" operator="equal">
      <formula>#REF!</formula>
    </cfRule>
  </conditionalFormatting>
  <conditionalFormatting sqref="EC30">
    <cfRule type="cellIs" dxfId="221" priority="270" stopIfTrue="1" operator="equal">
      <formula>#REF!</formula>
    </cfRule>
  </conditionalFormatting>
  <conditionalFormatting sqref="DK58:DK59">
    <cfRule type="cellIs" dxfId="220" priority="268" stopIfTrue="1" operator="equal">
      <formula>#REF!</formula>
    </cfRule>
  </conditionalFormatting>
  <conditionalFormatting sqref="DM58:DM59">
    <cfRule type="cellIs" dxfId="219" priority="267" stopIfTrue="1" operator="equal">
      <formula>#REF!</formula>
    </cfRule>
  </conditionalFormatting>
  <conditionalFormatting sqref="DO58:DO59">
    <cfRule type="cellIs" dxfId="218" priority="266" stopIfTrue="1" operator="equal">
      <formula>#REF!</formula>
    </cfRule>
  </conditionalFormatting>
  <conditionalFormatting sqref="DO58:DO59">
    <cfRule type="cellIs" dxfId="217" priority="265" stopIfTrue="1" operator="equal">
      <formula>#REF!</formula>
    </cfRule>
  </conditionalFormatting>
  <conditionalFormatting sqref="DO53">
    <cfRule type="cellIs" dxfId="216" priority="264" stopIfTrue="1" operator="equal">
      <formula>#REF!</formula>
    </cfRule>
  </conditionalFormatting>
  <conditionalFormatting sqref="DM53">
    <cfRule type="cellIs" dxfId="215" priority="263" stopIfTrue="1" operator="equal">
      <formula>#REF!</formula>
    </cfRule>
  </conditionalFormatting>
  <conditionalFormatting sqref="DK53">
    <cfRule type="cellIs" dxfId="214" priority="262" stopIfTrue="1" operator="equal">
      <formula>#REF!</formula>
    </cfRule>
  </conditionalFormatting>
  <conditionalFormatting sqref="DQ53">
    <cfRule type="cellIs" dxfId="213" priority="261" stopIfTrue="1" operator="equal">
      <formula>#REF!</formula>
    </cfRule>
  </conditionalFormatting>
  <conditionalFormatting sqref="DQ58:DQ59">
    <cfRule type="cellIs" dxfId="212" priority="260" stopIfTrue="1" operator="equal">
      <formula>#REF!</formula>
    </cfRule>
  </conditionalFormatting>
  <conditionalFormatting sqref="DQ58:DQ59">
    <cfRule type="cellIs" dxfId="211" priority="259" stopIfTrue="1" operator="equal">
      <formula>#REF!</formula>
    </cfRule>
  </conditionalFormatting>
  <conditionalFormatting sqref="DS58:DS59">
    <cfRule type="cellIs" dxfId="210" priority="258" stopIfTrue="1" operator="equal">
      <formula>#REF!</formula>
    </cfRule>
  </conditionalFormatting>
  <conditionalFormatting sqref="DS53">
    <cfRule type="cellIs" dxfId="209" priority="257" stopIfTrue="1" operator="equal">
      <formula>#REF!</formula>
    </cfRule>
  </conditionalFormatting>
  <conditionalFormatting sqref="DW58">
    <cfRule type="cellIs" dxfId="208" priority="256" stopIfTrue="1" operator="equal">
      <formula>#REF!</formula>
    </cfRule>
  </conditionalFormatting>
  <conditionalFormatting sqref="DU77:DU79">
    <cfRule type="cellIs" dxfId="207" priority="254" stopIfTrue="1" operator="equal">
      <formula>#REF!</formula>
    </cfRule>
  </conditionalFormatting>
  <conditionalFormatting sqref="DW77:DW79">
    <cfRule type="cellIs" dxfId="206" priority="253" stopIfTrue="1" operator="equal">
      <formula>#REF!</formula>
    </cfRule>
  </conditionalFormatting>
  <conditionalFormatting sqref="DU94:DU97">
    <cfRule type="cellIs" dxfId="205" priority="252" stopIfTrue="1" operator="equal">
      <formula>#REF!</formula>
    </cfRule>
  </conditionalFormatting>
  <conditionalFormatting sqref="DW94:DW97">
    <cfRule type="cellIs" dxfId="204" priority="251" stopIfTrue="1" operator="equal">
      <formula>#REF!</formula>
    </cfRule>
  </conditionalFormatting>
  <conditionalFormatting sqref="DO79">
    <cfRule type="cellIs" dxfId="203" priority="250" stopIfTrue="1" operator="equal">
      <formula>#REF!</formula>
    </cfRule>
  </conditionalFormatting>
  <conditionalFormatting sqref="DO80">
    <cfRule type="cellIs" dxfId="202" priority="249" stopIfTrue="1" operator="equal">
      <formula>#REF!</formula>
    </cfRule>
  </conditionalFormatting>
  <conditionalFormatting sqref="DY79 EA79 EC79">
    <cfRule type="cellIs" dxfId="201" priority="248" stopIfTrue="1" operator="equal">
      <formula>#REF!</formula>
    </cfRule>
  </conditionalFormatting>
  <conditionalFormatting sqref="DY80">
    <cfRule type="cellIs" dxfId="200" priority="247" stopIfTrue="1" operator="equal">
      <formula>#REF!</formula>
    </cfRule>
  </conditionalFormatting>
  <conditionalFormatting sqref="DQ79">
    <cfRule type="cellIs" dxfId="199" priority="246" stopIfTrue="1" operator="equal">
      <formula>#REF!</formula>
    </cfRule>
  </conditionalFormatting>
  <conditionalFormatting sqref="DQ80">
    <cfRule type="cellIs" dxfId="198" priority="245" stopIfTrue="1" operator="equal">
      <formula>#REF!</formula>
    </cfRule>
  </conditionalFormatting>
  <conditionalFormatting sqref="DS79">
    <cfRule type="cellIs" dxfId="197" priority="244" stopIfTrue="1" operator="equal">
      <formula>#REF!</formula>
    </cfRule>
  </conditionalFormatting>
  <conditionalFormatting sqref="DS80">
    <cfRule type="cellIs" dxfId="196" priority="243" stopIfTrue="1" operator="equal">
      <formula>#REF!</formula>
    </cfRule>
  </conditionalFormatting>
  <conditionalFormatting sqref="EO7:EO10 EO12:EO13">
    <cfRule type="cellIs" dxfId="195" priority="242" stopIfTrue="1" operator="equal">
      <formula>#REF!</formula>
    </cfRule>
  </conditionalFormatting>
  <conditionalFormatting sqref="EO76">
    <cfRule type="cellIs" dxfId="194" priority="241" stopIfTrue="1" operator="equal">
      <formula>#REF!</formula>
    </cfRule>
  </conditionalFormatting>
  <conditionalFormatting sqref="ES76:ES77 EU76:EU78">
    <cfRule type="cellIs" dxfId="193" priority="240" stopIfTrue="1" operator="equal">
      <formula>#REF!</formula>
    </cfRule>
  </conditionalFormatting>
  <conditionalFormatting sqref="ES7:ES10 EU7:EU10 EW7:EW10 ES13 EU12:EU13 EW12:EW13">
    <cfRule type="cellIs" dxfId="192" priority="239" stopIfTrue="1" operator="equal">
      <formula>#REF!</formula>
    </cfRule>
  </conditionalFormatting>
  <conditionalFormatting sqref="ES7:ES8 ES13">
    <cfRule type="cellIs" dxfId="191" priority="238" stopIfTrue="1" operator="equal">
      <formula>#REF!</formula>
    </cfRule>
  </conditionalFormatting>
  <conditionalFormatting sqref="ES76:ES77">
    <cfRule type="cellIs" dxfId="190" priority="237" stopIfTrue="1" operator="equal">
      <formula>#REF!</formula>
    </cfRule>
  </conditionalFormatting>
  <conditionalFormatting sqref="EU7:EU8 EU12:EU13">
    <cfRule type="cellIs" dxfId="189" priority="236" stopIfTrue="1" operator="equal">
      <formula>#REF!</formula>
    </cfRule>
  </conditionalFormatting>
  <conditionalFormatting sqref="EU76:EU78">
    <cfRule type="cellIs" dxfId="188" priority="235" stopIfTrue="1" operator="equal">
      <formula>#REF!</formula>
    </cfRule>
  </conditionalFormatting>
  <conditionalFormatting sqref="EO31:EO33">
    <cfRule type="cellIs" dxfId="187" priority="234" stopIfTrue="1" operator="equal">
      <formula>#REF!</formula>
    </cfRule>
  </conditionalFormatting>
  <conditionalFormatting sqref="EO53:EO56 EO58:EO59">
    <cfRule type="cellIs" dxfId="186" priority="233" stopIfTrue="1" operator="equal">
      <formula>#REF!</formula>
    </cfRule>
  </conditionalFormatting>
  <conditionalFormatting sqref="ES31:ES33 EU31:EU33 EW31:EW33">
    <cfRule type="cellIs" dxfId="185" priority="232" stopIfTrue="1" operator="equal">
      <formula>#REF!</formula>
    </cfRule>
  </conditionalFormatting>
  <conditionalFormatting sqref="ES31">
    <cfRule type="cellIs" dxfId="184" priority="231" stopIfTrue="1" operator="equal">
      <formula>#REF!</formula>
    </cfRule>
  </conditionalFormatting>
  <conditionalFormatting sqref="EU31">
    <cfRule type="cellIs" dxfId="183" priority="230" stopIfTrue="1" operator="equal">
      <formula>#REF!</formula>
    </cfRule>
  </conditionalFormatting>
  <conditionalFormatting sqref="ES53:ES56 EU53:EU56 EW53:EW56 ES59 EW58:EW59 EU58:EU59">
    <cfRule type="cellIs" dxfId="182" priority="229" stopIfTrue="1" operator="equal">
      <formula>#REF!</formula>
    </cfRule>
  </conditionalFormatting>
  <conditionalFormatting sqref="ES53:ES54 ES59">
    <cfRule type="cellIs" dxfId="181" priority="228" stopIfTrue="1" operator="equal">
      <formula>#REF!</formula>
    </cfRule>
  </conditionalFormatting>
  <conditionalFormatting sqref="EU53:EU54 EU58:EU59">
    <cfRule type="cellIs" dxfId="180" priority="227" stopIfTrue="1" operator="equal">
      <formula>#REF!</formula>
    </cfRule>
  </conditionalFormatting>
  <conditionalFormatting sqref="ES94:ES97 EU94:EU97">
    <cfRule type="cellIs" dxfId="179" priority="226" stopIfTrue="1" operator="equal">
      <formula>#REF!</formula>
    </cfRule>
  </conditionalFormatting>
  <conditionalFormatting sqref="ES94:ES97">
    <cfRule type="cellIs" dxfId="178" priority="225" stopIfTrue="1" operator="equal">
      <formula>#REF!</formula>
    </cfRule>
  </conditionalFormatting>
  <conditionalFormatting sqref="EU94:EU97">
    <cfRule type="cellIs" dxfId="177" priority="224" stopIfTrue="1" operator="equal">
      <formula>#REF!</formula>
    </cfRule>
  </conditionalFormatting>
  <conditionalFormatting sqref="EW76:EW78">
    <cfRule type="cellIs" dxfId="176" priority="218" stopIfTrue="1" operator="equal">
      <formula>#REF!</formula>
    </cfRule>
  </conditionalFormatting>
  <conditionalFormatting sqref="EW76:EW78">
    <cfRule type="cellIs" dxfId="175" priority="217" stopIfTrue="1" operator="equal">
      <formula>#REF!</formula>
    </cfRule>
  </conditionalFormatting>
  <conditionalFormatting sqref="EW94:EW97">
    <cfRule type="cellIs" dxfId="174" priority="216" stopIfTrue="1" operator="equal">
      <formula>#REF!</formula>
    </cfRule>
  </conditionalFormatting>
  <conditionalFormatting sqref="EW94:EW97">
    <cfRule type="cellIs" dxfId="173" priority="215" stopIfTrue="1" operator="equal">
      <formula>#REF!</formula>
    </cfRule>
  </conditionalFormatting>
  <conditionalFormatting sqref="EO35:EO36">
    <cfRule type="cellIs" dxfId="172" priority="214" stopIfTrue="1" operator="equal">
      <formula>#REF!</formula>
    </cfRule>
  </conditionalFormatting>
  <conditionalFormatting sqref="ES36 EU35:EU36 EW35:EW36">
    <cfRule type="cellIs" dxfId="171" priority="213" stopIfTrue="1" operator="equal">
      <formula>#REF!</formula>
    </cfRule>
  </conditionalFormatting>
  <conditionalFormatting sqref="ES36">
    <cfRule type="cellIs" dxfId="170" priority="212" stopIfTrue="1" operator="equal">
      <formula>#REF!</formula>
    </cfRule>
  </conditionalFormatting>
  <conditionalFormatting sqref="EU35:EU36">
    <cfRule type="cellIs" dxfId="169" priority="211" stopIfTrue="1" operator="equal">
      <formula>#REF!</formula>
    </cfRule>
  </conditionalFormatting>
  <conditionalFormatting sqref="EO30">
    <cfRule type="cellIs" dxfId="168" priority="209" stopIfTrue="1" operator="equal">
      <formula>#REF!</formula>
    </cfRule>
  </conditionalFormatting>
  <conditionalFormatting sqref="ES30">
    <cfRule type="cellIs" dxfId="167" priority="207" stopIfTrue="1" operator="equal">
      <formula>#REF!</formula>
    </cfRule>
  </conditionalFormatting>
  <conditionalFormatting sqref="EU30">
    <cfRule type="cellIs" dxfId="166" priority="206" stopIfTrue="1" operator="equal">
      <formula>#REF!</formula>
    </cfRule>
  </conditionalFormatting>
  <conditionalFormatting sqref="EW30">
    <cfRule type="cellIs" dxfId="165" priority="205" stopIfTrue="1" operator="equal">
      <formula>#REF!</formula>
    </cfRule>
  </conditionalFormatting>
  <conditionalFormatting sqref="EO77:EO79">
    <cfRule type="cellIs" dxfId="164" priority="202" stopIfTrue="1" operator="equal">
      <formula>#REF!</formula>
    </cfRule>
  </conditionalFormatting>
  <conditionalFormatting sqref="ES79 EU79 EW79">
    <cfRule type="cellIs" dxfId="163" priority="198" stopIfTrue="1" operator="equal">
      <formula>#REF!</formula>
    </cfRule>
  </conditionalFormatting>
  <conditionalFormatting sqref="ES80">
    <cfRule type="cellIs" dxfId="162" priority="197" stopIfTrue="1" operator="equal">
      <formula>#REF!</formula>
    </cfRule>
  </conditionalFormatting>
  <conditionalFormatting sqref="EE7:EE13">
    <cfRule type="cellIs" dxfId="161" priority="196" stopIfTrue="1" operator="equal">
      <formula>#REF!</formula>
    </cfRule>
  </conditionalFormatting>
  <conditionalFormatting sqref="EG7:EG13 EI7:EI13 EK7:EK13 EM7:EM13">
    <cfRule type="cellIs" dxfId="160" priority="193" stopIfTrue="1" operator="equal">
      <formula>#REF!</formula>
    </cfRule>
  </conditionalFormatting>
  <conditionalFormatting sqref="EI7:EI8 EI11:EI13">
    <cfRule type="cellIs" dxfId="159" priority="192" stopIfTrue="1" operator="equal">
      <formula>#REF!</formula>
    </cfRule>
  </conditionalFormatting>
  <conditionalFormatting sqref="EK7:EK8 EK11:EK13">
    <cfRule type="cellIs" dxfId="158" priority="190" stopIfTrue="1" operator="equal">
      <formula>#REF!</formula>
    </cfRule>
  </conditionalFormatting>
  <conditionalFormatting sqref="EE31:EE34">
    <cfRule type="cellIs" dxfId="157" priority="188" stopIfTrue="1" operator="equal">
      <formula>#REF!</formula>
    </cfRule>
  </conditionalFormatting>
  <conditionalFormatting sqref="EE53:EE59">
    <cfRule type="cellIs" dxfId="156" priority="187" stopIfTrue="1" operator="equal">
      <formula>#REF!</formula>
    </cfRule>
  </conditionalFormatting>
  <conditionalFormatting sqref="EI31:EI34 EK31:EK34 EM31:EM34">
    <cfRule type="cellIs" dxfId="155" priority="186" stopIfTrue="1" operator="equal">
      <formula>#REF!</formula>
    </cfRule>
  </conditionalFormatting>
  <conditionalFormatting sqref="EI31 EI34">
    <cfRule type="cellIs" dxfId="154" priority="185" stopIfTrue="1" operator="equal">
      <formula>#REF!</formula>
    </cfRule>
  </conditionalFormatting>
  <conditionalFormatting sqref="EK31 EK34">
    <cfRule type="cellIs" dxfId="153" priority="184" stopIfTrue="1" operator="equal">
      <formula>#REF!</formula>
    </cfRule>
  </conditionalFormatting>
  <conditionalFormatting sqref="EI53:EI59 EK53:EK59 EM53:EM59">
    <cfRule type="cellIs" dxfId="152" priority="183" stopIfTrue="1" operator="equal">
      <formula>#REF!</formula>
    </cfRule>
  </conditionalFormatting>
  <conditionalFormatting sqref="EI53:EI54 EI57:EI59">
    <cfRule type="cellIs" dxfId="151" priority="182" stopIfTrue="1" operator="equal">
      <formula>#REF!</formula>
    </cfRule>
  </conditionalFormatting>
  <conditionalFormatting sqref="EK53:EK54 EK57:EK59">
    <cfRule type="cellIs" dxfId="150" priority="181" stopIfTrue="1" operator="equal">
      <formula>#REF!</formula>
    </cfRule>
  </conditionalFormatting>
  <conditionalFormatting sqref="EG31 EG34">
    <cfRule type="cellIs" dxfId="149" priority="177" stopIfTrue="1" operator="equal">
      <formula>#REF!</formula>
    </cfRule>
  </conditionalFormatting>
  <conditionalFormatting sqref="EG32:EG33">
    <cfRule type="cellIs" dxfId="148" priority="176" stopIfTrue="1" operator="equal">
      <formula>#REF!</formula>
    </cfRule>
  </conditionalFormatting>
  <conditionalFormatting sqref="EG54 EG57">
    <cfRule type="cellIs" dxfId="147" priority="175" stopIfTrue="1" operator="equal">
      <formula>#REF!</formula>
    </cfRule>
  </conditionalFormatting>
  <conditionalFormatting sqref="EG55:EG56">
    <cfRule type="cellIs" dxfId="146" priority="174" stopIfTrue="1" operator="equal">
      <formula>#REF!</formula>
    </cfRule>
  </conditionalFormatting>
  <conditionalFormatting sqref="EE35:EE36">
    <cfRule type="cellIs" dxfId="145" priority="168" stopIfTrue="1" operator="equal">
      <formula>#REF!</formula>
    </cfRule>
  </conditionalFormatting>
  <conditionalFormatting sqref="EI35:EI36 EK35:EK36 EM35:EM36">
    <cfRule type="cellIs" dxfId="144" priority="167" stopIfTrue="1" operator="equal">
      <formula>#REF!</formula>
    </cfRule>
  </conditionalFormatting>
  <conditionalFormatting sqref="EI35:EI36">
    <cfRule type="cellIs" dxfId="143" priority="166" stopIfTrue="1" operator="equal">
      <formula>#REF!</formula>
    </cfRule>
  </conditionalFormatting>
  <conditionalFormatting sqref="EK35:EK36">
    <cfRule type="cellIs" dxfId="142" priority="165" stopIfTrue="1" operator="equal">
      <formula>#REF!</formula>
    </cfRule>
  </conditionalFormatting>
  <conditionalFormatting sqref="EG35:EG36">
    <cfRule type="cellIs" dxfId="141" priority="164" stopIfTrue="1" operator="equal">
      <formula>#REF!</formula>
    </cfRule>
  </conditionalFormatting>
  <conditionalFormatting sqref="EE30">
    <cfRule type="cellIs" dxfId="140" priority="163" stopIfTrue="1" operator="equal">
      <formula>#REF!</formula>
    </cfRule>
  </conditionalFormatting>
  <conditionalFormatting sqref="EG30">
    <cfRule type="cellIs" dxfId="139" priority="162" stopIfTrue="1" operator="equal">
      <formula>#REF!</formula>
    </cfRule>
  </conditionalFormatting>
  <conditionalFormatting sqref="EI30">
    <cfRule type="cellIs" dxfId="138" priority="161" stopIfTrue="1" operator="equal">
      <formula>#REF!</formula>
    </cfRule>
  </conditionalFormatting>
  <conditionalFormatting sqref="EK30">
    <cfRule type="cellIs" dxfId="137" priority="160" stopIfTrue="1" operator="equal">
      <formula>#REF!</formula>
    </cfRule>
  </conditionalFormatting>
  <conditionalFormatting sqref="EM30">
    <cfRule type="cellIs" dxfId="136" priority="159" stopIfTrue="1" operator="equal">
      <formula>#REF!</formula>
    </cfRule>
  </conditionalFormatting>
  <conditionalFormatting sqref="EG58:EG59">
    <cfRule type="cellIs" dxfId="135" priority="158" stopIfTrue="1" operator="equal">
      <formula>#REF!</formula>
    </cfRule>
  </conditionalFormatting>
  <conditionalFormatting sqref="EG53">
    <cfRule type="cellIs" dxfId="134" priority="157" stopIfTrue="1" operator="equal">
      <formula>#REF!</formula>
    </cfRule>
  </conditionalFormatting>
  <conditionalFormatting sqref="DU7">
    <cfRule type="cellIs" dxfId="133" priority="146" stopIfTrue="1" operator="equal">
      <formula>#REF!</formula>
    </cfRule>
  </conditionalFormatting>
  <conditionalFormatting sqref="DW7">
    <cfRule type="cellIs" dxfId="132" priority="145" stopIfTrue="1" operator="equal">
      <formula>#REF!</formula>
    </cfRule>
  </conditionalFormatting>
  <conditionalFormatting sqref="DU30">
    <cfRule type="cellIs" dxfId="131" priority="142" stopIfTrue="1" operator="equal">
      <formula>#REF!</formula>
    </cfRule>
  </conditionalFormatting>
  <conditionalFormatting sqref="DW30">
    <cfRule type="cellIs" dxfId="130" priority="141" stopIfTrue="1" operator="equal">
      <formula>#REF!</formula>
    </cfRule>
  </conditionalFormatting>
  <conditionalFormatting sqref="DU36">
    <cfRule type="cellIs" dxfId="129" priority="140" stopIfTrue="1" operator="equal">
      <formula>#REF!</formula>
    </cfRule>
  </conditionalFormatting>
  <conditionalFormatting sqref="DW36">
    <cfRule type="cellIs" dxfId="128" priority="139" stopIfTrue="1" operator="equal">
      <formula>#REF!</formula>
    </cfRule>
  </conditionalFormatting>
  <conditionalFormatting sqref="DU53">
    <cfRule type="cellIs" dxfId="127" priority="138" stopIfTrue="1" operator="equal">
      <formula>#REF!</formula>
    </cfRule>
  </conditionalFormatting>
  <conditionalFormatting sqref="DW53">
    <cfRule type="cellIs" dxfId="126" priority="137" stopIfTrue="1" operator="equal">
      <formula>#REF!</formula>
    </cfRule>
  </conditionalFormatting>
  <conditionalFormatting sqref="DU59">
    <cfRule type="cellIs" dxfId="125" priority="136" stopIfTrue="1" operator="equal">
      <formula>#REF!</formula>
    </cfRule>
  </conditionalFormatting>
  <conditionalFormatting sqref="DW59">
    <cfRule type="cellIs" dxfId="124" priority="135" stopIfTrue="1" operator="equal">
      <formula>#REF!</formula>
    </cfRule>
  </conditionalFormatting>
  <conditionalFormatting sqref="EQ7:EQ10 EQ13">
    <cfRule type="cellIs" dxfId="123" priority="134" stopIfTrue="1" operator="equal">
      <formula>#REF!</formula>
    </cfRule>
  </conditionalFormatting>
  <conditionalFormatting sqref="EQ31">
    <cfRule type="cellIs" dxfId="122" priority="133" stopIfTrue="1" operator="equal">
      <formula>#REF!</formula>
    </cfRule>
  </conditionalFormatting>
  <conditionalFormatting sqref="EQ32:EQ33">
    <cfRule type="cellIs" dxfId="121" priority="132" stopIfTrue="1" operator="equal">
      <formula>#REF!</formula>
    </cfRule>
  </conditionalFormatting>
  <conditionalFormatting sqref="EQ35:EQ36">
    <cfRule type="cellIs" dxfId="120" priority="131" stopIfTrue="1" operator="equal">
      <formula>#REF!</formula>
    </cfRule>
  </conditionalFormatting>
  <conditionalFormatting sqref="EQ30">
    <cfRule type="cellIs" dxfId="119" priority="130" stopIfTrue="1" operator="equal">
      <formula>#REF!</formula>
    </cfRule>
  </conditionalFormatting>
  <conditionalFormatting sqref="EQ54">
    <cfRule type="cellIs" dxfId="118" priority="129" stopIfTrue="1" operator="equal">
      <formula>#REF!</formula>
    </cfRule>
  </conditionalFormatting>
  <conditionalFormatting sqref="EQ55:EQ56">
    <cfRule type="cellIs" dxfId="117" priority="128" stopIfTrue="1" operator="equal">
      <formula>#REF!</formula>
    </cfRule>
  </conditionalFormatting>
  <conditionalFormatting sqref="EQ58:EQ59">
    <cfRule type="cellIs" dxfId="116" priority="127" stopIfTrue="1" operator="equal">
      <formula>#REF!</formula>
    </cfRule>
  </conditionalFormatting>
  <conditionalFormatting sqref="EQ53">
    <cfRule type="cellIs" dxfId="115" priority="126" stopIfTrue="1" operator="equal">
      <formula>#REF!</formula>
    </cfRule>
  </conditionalFormatting>
  <conditionalFormatting sqref="EQ76">
    <cfRule type="cellIs" dxfId="114" priority="125" stopIfTrue="1" operator="equal">
      <formula>#REF!</formula>
    </cfRule>
  </conditionalFormatting>
  <conditionalFormatting sqref="EQ77:EQ79">
    <cfRule type="cellIs" dxfId="113" priority="124" stopIfTrue="1" operator="equal">
      <formula>#REF!</formula>
    </cfRule>
  </conditionalFormatting>
  <conditionalFormatting sqref="ES78">
    <cfRule type="cellIs" dxfId="112" priority="122" stopIfTrue="1" operator="equal">
      <formula>#REF!</formula>
    </cfRule>
  </conditionalFormatting>
  <conditionalFormatting sqref="ES58">
    <cfRule type="cellIs" dxfId="111" priority="121" stopIfTrue="1" operator="equal">
      <formula>#REF!</formula>
    </cfRule>
  </conditionalFormatting>
  <conditionalFormatting sqref="EV11:EV12">
    <cfRule type="cellIs" dxfId="110" priority="120" stopIfTrue="1" operator="equal">
      <formula>#REF!</formula>
    </cfRule>
  </conditionalFormatting>
  <conditionalFormatting sqref="EV11:EV12">
    <cfRule type="cellIs" dxfId="109" priority="119" stopIfTrue="1" operator="equal">
      <formula>#REF!</formula>
    </cfRule>
  </conditionalFormatting>
  <conditionalFormatting sqref="EY7:EY10 EY13">
    <cfRule type="cellIs" dxfId="108" priority="118" stopIfTrue="1" operator="equal">
      <formula>#REF!</formula>
    </cfRule>
  </conditionalFormatting>
  <conditionalFormatting sqref="EY76">
    <cfRule type="cellIs" dxfId="107" priority="117" stopIfTrue="1" operator="equal">
      <formula>#REF!</formula>
    </cfRule>
  </conditionalFormatting>
  <conditionalFormatting sqref="FC76:FC77 FE76:FE78">
    <cfRule type="cellIs" dxfId="106" priority="116" stopIfTrue="1" operator="equal">
      <formula>#REF!</formula>
    </cfRule>
  </conditionalFormatting>
  <conditionalFormatting sqref="FC7:FC10 FE7:FE10 FC13 FE12:FE13 FG7:FG13">
    <cfRule type="cellIs" dxfId="105" priority="115" stopIfTrue="1" operator="equal">
      <formula>#REF!</formula>
    </cfRule>
  </conditionalFormatting>
  <conditionalFormatting sqref="FC7:FC8 FC13">
    <cfRule type="cellIs" dxfId="104" priority="114" stopIfTrue="1" operator="equal">
      <formula>#REF!</formula>
    </cfRule>
  </conditionalFormatting>
  <conditionalFormatting sqref="FC76:FC77">
    <cfRule type="cellIs" dxfId="103" priority="113" stopIfTrue="1" operator="equal">
      <formula>#REF!</formula>
    </cfRule>
  </conditionalFormatting>
  <conditionalFormatting sqref="FE7:FE8 FE12:FE13">
    <cfRule type="cellIs" dxfId="102" priority="112" stopIfTrue="1" operator="equal">
      <formula>#REF!</formula>
    </cfRule>
  </conditionalFormatting>
  <conditionalFormatting sqref="FE76:FE78">
    <cfRule type="cellIs" dxfId="101" priority="111" stopIfTrue="1" operator="equal">
      <formula>#REF!</formula>
    </cfRule>
  </conditionalFormatting>
  <conditionalFormatting sqref="EY31:EY33">
    <cfRule type="cellIs" dxfId="100" priority="110" stopIfTrue="1" operator="equal">
      <formula>#REF!</formula>
    </cfRule>
  </conditionalFormatting>
  <conditionalFormatting sqref="EY53:EY56 EY58:EY60">
    <cfRule type="cellIs" dxfId="99" priority="109" stopIfTrue="1" operator="equal">
      <formula>#REF!</formula>
    </cfRule>
  </conditionalFormatting>
  <conditionalFormatting sqref="FC31:FC33 FG31:FG33 FE31:FE33">
    <cfRule type="cellIs" dxfId="98" priority="108" stopIfTrue="1" operator="equal">
      <formula>#REF!</formula>
    </cfRule>
  </conditionalFormatting>
  <conditionalFormatting sqref="FC31">
    <cfRule type="cellIs" dxfId="97" priority="107" stopIfTrue="1" operator="equal">
      <formula>#REF!</formula>
    </cfRule>
  </conditionalFormatting>
  <conditionalFormatting sqref="FE31">
    <cfRule type="cellIs" dxfId="96" priority="106" stopIfTrue="1" operator="equal">
      <formula>#REF!</formula>
    </cfRule>
  </conditionalFormatting>
  <conditionalFormatting sqref="FC53:FC56 FE53:FE56 FG53:FG56 FC59 FG58:FG59 FE58:FE59">
    <cfRule type="cellIs" dxfId="95" priority="105" stopIfTrue="1" operator="equal">
      <formula>#REF!</formula>
    </cfRule>
  </conditionalFormatting>
  <conditionalFormatting sqref="FC53:FC54 FC59">
    <cfRule type="cellIs" dxfId="94" priority="104" stopIfTrue="1" operator="equal">
      <formula>#REF!</formula>
    </cfRule>
  </conditionalFormatting>
  <conditionalFormatting sqref="FE53:FE54 FE58:FE59">
    <cfRule type="cellIs" dxfId="93" priority="103" stopIfTrue="1" operator="equal">
      <formula>#REF!</formula>
    </cfRule>
  </conditionalFormatting>
  <conditionalFormatting sqref="FE94:FE97">
    <cfRule type="cellIs" dxfId="92" priority="102" stopIfTrue="1" operator="equal">
      <formula>#REF!</formula>
    </cfRule>
  </conditionalFormatting>
  <conditionalFormatting sqref="FE94:FE97">
    <cfRule type="cellIs" dxfId="91" priority="100" stopIfTrue="1" operator="equal">
      <formula>#REF!</formula>
    </cfRule>
  </conditionalFormatting>
  <conditionalFormatting sqref="FG76:FG78">
    <cfRule type="cellIs" dxfId="90" priority="99" stopIfTrue="1" operator="equal">
      <formula>#REF!</formula>
    </cfRule>
  </conditionalFormatting>
  <conditionalFormatting sqref="FG76:FG78">
    <cfRule type="cellIs" dxfId="89" priority="98" stopIfTrue="1" operator="equal">
      <formula>#REF!</formula>
    </cfRule>
  </conditionalFormatting>
  <conditionalFormatting sqref="FG94:FG97">
    <cfRule type="cellIs" dxfId="88" priority="97" stopIfTrue="1" operator="equal">
      <formula>#REF!</formula>
    </cfRule>
  </conditionalFormatting>
  <conditionalFormatting sqref="FG94:FG97">
    <cfRule type="cellIs" dxfId="87" priority="96" stopIfTrue="1" operator="equal">
      <formula>#REF!</formula>
    </cfRule>
  </conditionalFormatting>
  <conditionalFormatting sqref="EY35:EY36">
    <cfRule type="cellIs" dxfId="86" priority="95" stopIfTrue="1" operator="equal">
      <formula>#REF!</formula>
    </cfRule>
  </conditionalFormatting>
  <conditionalFormatting sqref="FC36 FE35:FE36 FG35:FG36">
    <cfRule type="cellIs" dxfId="85" priority="94" stopIfTrue="1" operator="equal">
      <formula>#REF!</formula>
    </cfRule>
  </conditionalFormatting>
  <conditionalFormatting sqref="FC36">
    <cfRule type="cellIs" dxfId="84" priority="93" stopIfTrue="1" operator="equal">
      <formula>#REF!</formula>
    </cfRule>
  </conditionalFormatting>
  <conditionalFormatting sqref="FE35:FE36">
    <cfRule type="cellIs" dxfId="83" priority="92" stopIfTrue="1" operator="equal">
      <formula>#REF!</formula>
    </cfRule>
  </conditionalFormatting>
  <conditionalFormatting sqref="EY30">
    <cfRule type="cellIs" dxfId="82" priority="91" stopIfTrue="1" operator="equal">
      <formula>#REF!</formula>
    </cfRule>
  </conditionalFormatting>
  <conditionalFormatting sqref="FC30">
    <cfRule type="cellIs" dxfId="81" priority="90" stopIfTrue="1" operator="equal">
      <formula>#REF!</formula>
    </cfRule>
  </conditionalFormatting>
  <conditionalFormatting sqref="FE30">
    <cfRule type="cellIs" dxfId="80" priority="89" stopIfTrue="1" operator="equal">
      <formula>#REF!</formula>
    </cfRule>
  </conditionalFormatting>
  <conditionalFormatting sqref="FG30">
    <cfRule type="cellIs" dxfId="79" priority="88" stopIfTrue="1" operator="equal">
      <formula>#REF!</formula>
    </cfRule>
  </conditionalFormatting>
  <conditionalFormatting sqref="EY77:EY79">
    <cfRule type="cellIs" dxfId="78" priority="87" stopIfTrue="1" operator="equal">
      <formula>#REF!</formula>
    </cfRule>
  </conditionalFormatting>
  <conditionalFormatting sqref="FC79 FE79 FG79">
    <cfRule type="cellIs" dxfId="77" priority="85" stopIfTrue="1" operator="equal">
      <formula>#REF!</formula>
    </cfRule>
  </conditionalFormatting>
  <conditionalFormatting sqref="FC80">
    <cfRule type="cellIs" dxfId="76" priority="84" stopIfTrue="1" operator="equal">
      <formula>#REF!</formula>
    </cfRule>
  </conditionalFormatting>
  <conditionalFormatting sqref="FA7:FA10 FA13">
    <cfRule type="cellIs" dxfId="75" priority="83" stopIfTrue="1" operator="equal">
      <formula>#REF!</formula>
    </cfRule>
  </conditionalFormatting>
  <conditionalFormatting sqref="FA31">
    <cfRule type="cellIs" dxfId="74" priority="82" stopIfTrue="1" operator="equal">
      <formula>#REF!</formula>
    </cfRule>
  </conditionalFormatting>
  <conditionalFormatting sqref="FA32:FA33">
    <cfRule type="cellIs" dxfId="73" priority="81" stopIfTrue="1" operator="equal">
      <formula>#REF!</formula>
    </cfRule>
  </conditionalFormatting>
  <conditionalFormatting sqref="FA35:FA36">
    <cfRule type="cellIs" dxfId="72" priority="80" stopIfTrue="1" operator="equal">
      <formula>#REF!</formula>
    </cfRule>
  </conditionalFormatting>
  <conditionalFormatting sqref="FA30">
    <cfRule type="cellIs" dxfId="71" priority="79" stopIfTrue="1" operator="equal">
      <formula>#REF!</formula>
    </cfRule>
  </conditionalFormatting>
  <conditionalFormatting sqref="FA54">
    <cfRule type="cellIs" dxfId="70" priority="78" stopIfTrue="1" operator="equal">
      <formula>#REF!</formula>
    </cfRule>
  </conditionalFormatting>
  <conditionalFormatting sqref="FA55:FA56">
    <cfRule type="cellIs" dxfId="69" priority="77" stopIfTrue="1" operator="equal">
      <formula>#REF!</formula>
    </cfRule>
  </conditionalFormatting>
  <conditionalFormatting sqref="FA58:FA59">
    <cfRule type="cellIs" dxfId="68" priority="76" stopIfTrue="1" operator="equal">
      <formula>#REF!</formula>
    </cfRule>
  </conditionalFormatting>
  <conditionalFormatting sqref="FA53">
    <cfRule type="cellIs" dxfId="67" priority="75" stopIfTrue="1" operator="equal">
      <formula>#REF!</formula>
    </cfRule>
  </conditionalFormatting>
  <conditionalFormatting sqref="FA76">
    <cfRule type="cellIs" dxfId="66" priority="74" stopIfTrue="1" operator="equal">
      <formula>#REF!</formula>
    </cfRule>
  </conditionalFormatting>
  <conditionalFormatting sqref="FA77:FA79">
    <cfRule type="cellIs" dxfId="65" priority="73" stopIfTrue="1" operator="equal">
      <formula>#REF!</formula>
    </cfRule>
  </conditionalFormatting>
  <conditionalFormatting sqref="FC78">
    <cfRule type="cellIs" dxfId="64" priority="71" stopIfTrue="1" operator="equal">
      <formula>#REF!</formula>
    </cfRule>
  </conditionalFormatting>
  <conditionalFormatting sqref="FC58">
    <cfRule type="cellIs" dxfId="63" priority="70" stopIfTrue="1" operator="equal">
      <formula>#REF!</formula>
    </cfRule>
  </conditionalFormatting>
  <conditionalFormatting sqref="FF12">
    <cfRule type="cellIs" dxfId="62" priority="69" stopIfTrue="1" operator="equal">
      <formula>#REF!</formula>
    </cfRule>
  </conditionalFormatting>
  <conditionalFormatting sqref="FF12">
    <cfRule type="cellIs" dxfId="61" priority="68" stopIfTrue="1" operator="equal">
      <formula>#REF!</formula>
    </cfRule>
  </conditionalFormatting>
  <conditionalFormatting sqref="EO14">
    <cfRule type="cellIs" dxfId="60" priority="67" stopIfTrue="1" operator="equal">
      <formula>#REF!</formula>
    </cfRule>
  </conditionalFormatting>
  <conditionalFormatting sqref="EO11">
    <cfRule type="cellIs" dxfId="59" priority="66" stopIfTrue="1" operator="equal">
      <formula>#REF!</formula>
    </cfRule>
  </conditionalFormatting>
  <conditionalFormatting sqref="EQ11">
    <cfRule type="cellIs" dxfId="58" priority="65" stopIfTrue="1" operator="equal">
      <formula>#REF!</formula>
    </cfRule>
  </conditionalFormatting>
  <conditionalFormatting sqref="ES11">
    <cfRule type="cellIs" dxfId="57" priority="64" stopIfTrue="1" operator="equal">
      <formula>#REF!</formula>
    </cfRule>
  </conditionalFormatting>
  <conditionalFormatting sqref="EU11">
    <cfRule type="cellIs" dxfId="56" priority="63" stopIfTrue="1" operator="equal">
      <formula>#REF!</formula>
    </cfRule>
  </conditionalFormatting>
  <conditionalFormatting sqref="EW11">
    <cfRule type="cellIs" dxfId="55" priority="62" stopIfTrue="1" operator="equal">
      <formula>#REF!</formula>
    </cfRule>
  </conditionalFormatting>
  <conditionalFormatting sqref="FF11">
    <cfRule type="cellIs" dxfId="54" priority="55" stopIfTrue="1" operator="equal">
      <formula>#REF!</formula>
    </cfRule>
  </conditionalFormatting>
  <conditionalFormatting sqref="FF11">
    <cfRule type="cellIs" dxfId="53" priority="54" stopIfTrue="1" operator="equal">
      <formula>#REF!</formula>
    </cfRule>
  </conditionalFormatting>
  <conditionalFormatting sqref="EY12">
    <cfRule type="cellIs" dxfId="52" priority="59" stopIfTrue="1" operator="equal">
      <formula>#REF!</formula>
    </cfRule>
  </conditionalFormatting>
  <conditionalFormatting sqref="EY11">
    <cfRule type="cellIs" dxfId="51" priority="58" stopIfTrue="1" operator="equal">
      <formula>#REF!</formula>
    </cfRule>
  </conditionalFormatting>
  <conditionalFormatting sqref="FE11">
    <cfRule type="cellIs" dxfId="50" priority="57" stopIfTrue="1" operator="equal">
      <formula>#REF!</formula>
    </cfRule>
  </conditionalFormatting>
  <conditionalFormatting sqref="FE11">
    <cfRule type="cellIs" dxfId="49" priority="56" stopIfTrue="1" operator="equal">
      <formula>#REF!</formula>
    </cfRule>
  </conditionalFormatting>
  <conditionalFormatting sqref="FE34">
    <cfRule type="cellIs" dxfId="48" priority="42" stopIfTrue="1" operator="equal">
      <formula>#REF!</formula>
    </cfRule>
  </conditionalFormatting>
  <conditionalFormatting sqref="FA34">
    <cfRule type="cellIs" dxfId="47" priority="41" stopIfTrue="1" operator="equal">
      <formula>#REF!</formula>
    </cfRule>
  </conditionalFormatting>
  <conditionalFormatting sqref="W18:AR18 BC18 BA18">
    <cfRule type="cellIs" dxfId="46" priority="52" stopIfTrue="1" operator="equal">
      <formula>#REF!</formula>
    </cfRule>
  </conditionalFormatting>
  <conditionalFormatting sqref="W41:AR41 BC41 BA41">
    <cfRule type="cellIs" dxfId="45" priority="39" stopIfTrue="1" operator="equal">
      <formula>#REF!</formula>
    </cfRule>
  </conditionalFormatting>
  <conditionalFormatting sqref="BA22 BC22 W22:AR22">
    <cfRule type="cellIs" dxfId="44" priority="51" stopIfTrue="1" operator="equal">
      <formula>#REF!</formula>
    </cfRule>
  </conditionalFormatting>
  <conditionalFormatting sqref="EO34">
    <cfRule type="cellIs" dxfId="43" priority="50" stopIfTrue="1" operator="equal">
      <formula>#REF!</formula>
    </cfRule>
  </conditionalFormatting>
  <conditionalFormatting sqref="EU34 EW34">
    <cfRule type="cellIs" dxfId="42" priority="49" stopIfTrue="1" operator="equal">
      <formula>#REF!</formula>
    </cfRule>
  </conditionalFormatting>
  <conditionalFormatting sqref="EU34">
    <cfRule type="cellIs" dxfId="41" priority="48" stopIfTrue="1" operator="equal">
      <formula>#REF!</formula>
    </cfRule>
  </conditionalFormatting>
  <conditionalFormatting sqref="EQ34">
    <cfRule type="cellIs" dxfId="40" priority="47" stopIfTrue="1" operator="equal">
      <formula>#REF!</formula>
    </cfRule>
  </conditionalFormatting>
  <conditionalFormatting sqref="FA57">
    <cfRule type="cellIs" dxfId="39" priority="25" stopIfTrue="1" operator="equal">
      <formula>#REF!</formula>
    </cfRule>
  </conditionalFormatting>
  <conditionalFormatting sqref="EY37">
    <cfRule type="cellIs" dxfId="38" priority="45" stopIfTrue="1" operator="equal">
      <formula>#REF!</formula>
    </cfRule>
  </conditionalFormatting>
  <conditionalFormatting sqref="EY34">
    <cfRule type="cellIs" dxfId="37" priority="44" stopIfTrue="1" operator="equal">
      <formula>#REF!</formula>
    </cfRule>
  </conditionalFormatting>
  <conditionalFormatting sqref="FE34 FG34">
    <cfRule type="cellIs" dxfId="36" priority="43" stopIfTrue="1" operator="equal">
      <formula>#REF!</formula>
    </cfRule>
  </conditionalFormatting>
  <conditionalFormatting sqref="FC57">
    <cfRule type="cellIs" dxfId="35" priority="24" stopIfTrue="1" operator="equal">
      <formula>#REF!</formula>
    </cfRule>
  </conditionalFormatting>
  <conditionalFormatting sqref="W83:AR83 BC83 BA83">
    <cfRule type="cellIs" dxfId="34" priority="23" stopIfTrue="1" operator="equal">
      <formula>#REF!</formula>
    </cfRule>
  </conditionalFormatting>
  <conditionalFormatting sqref="BA45 BC45 W45:AR45">
    <cfRule type="cellIs" dxfId="33" priority="38" stopIfTrue="1" operator="equal">
      <formula>#REF!</formula>
    </cfRule>
  </conditionalFormatting>
  <conditionalFormatting sqref="W64:AR64 BC64 BA64">
    <cfRule type="cellIs" dxfId="32" priority="37" stopIfTrue="1" operator="equal">
      <formula>#REF!</formula>
    </cfRule>
  </conditionalFormatting>
  <conditionalFormatting sqref="BA68 BC68 W68:AR68">
    <cfRule type="cellIs" dxfId="31" priority="36" stopIfTrue="1" operator="equal">
      <formula>#REF!</formula>
    </cfRule>
  </conditionalFormatting>
  <conditionalFormatting sqref="BA43 BC43 W43:AR43">
    <cfRule type="cellIs" dxfId="30" priority="35" stopIfTrue="1" operator="equal">
      <formula>#REF!</formula>
    </cfRule>
  </conditionalFormatting>
  <conditionalFormatting sqref="BA66 BC66 W66:AR66">
    <cfRule type="cellIs" dxfId="29" priority="34" stopIfTrue="1" operator="equal">
      <formula>#REF!</formula>
    </cfRule>
  </conditionalFormatting>
  <conditionalFormatting sqref="EO57">
    <cfRule type="cellIs" dxfId="28" priority="33" stopIfTrue="1" operator="equal">
      <formula>#REF!</formula>
    </cfRule>
  </conditionalFormatting>
  <conditionalFormatting sqref="EW57 EU57">
    <cfRule type="cellIs" dxfId="27" priority="32" stopIfTrue="1" operator="equal">
      <formula>#REF!</formula>
    </cfRule>
  </conditionalFormatting>
  <conditionalFormatting sqref="EU57">
    <cfRule type="cellIs" dxfId="26" priority="31" stopIfTrue="1" operator="equal">
      <formula>#REF!</formula>
    </cfRule>
  </conditionalFormatting>
  <conditionalFormatting sqref="EQ57">
    <cfRule type="cellIs" dxfId="25" priority="30" stopIfTrue="1" operator="equal">
      <formula>#REF!</formula>
    </cfRule>
  </conditionalFormatting>
  <conditionalFormatting sqref="ES57">
    <cfRule type="cellIs" dxfId="24" priority="29" stopIfTrue="1" operator="equal">
      <formula>#REF!</formula>
    </cfRule>
  </conditionalFormatting>
  <conditionalFormatting sqref="EY57">
    <cfRule type="cellIs" dxfId="23" priority="28" stopIfTrue="1" operator="equal">
      <formula>#REF!</formula>
    </cfRule>
  </conditionalFormatting>
  <conditionalFormatting sqref="FG57 FE57">
    <cfRule type="cellIs" dxfId="22" priority="27" stopIfTrue="1" operator="equal">
      <formula>#REF!</formula>
    </cfRule>
  </conditionalFormatting>
  <conditionalFormatting sqref="FE57">
    <cfRule type="cellIs" dxfId="21" priority="26" stopIfTrue="1" operator="equal">
      <formula>#REF!</formula>
    </cfRule>
  </conditionalFormatting>
  <conditionalFormatting sqref="BA86 BC86 W86:AR86">
    <cfRule type="cellIs" dxfId="20" priority="22" stopIfTrue="1" operator="equal">
      <formula>#REF!</formula>
    </cfRule>
  </conditionalFormatting>
  <conditionalFormatting sqref="W99:AR99 BC99 BA99">
    <cfRule type="cellIs" dxfId="19" priority="21" stopIfTrue="1" operator="equal">
      <formula>#REF!</formula>
    </cfRule>
  </conditionalFormatting>
  <conditionalFormatting sqref="BA101 BC101 W101:AR101">
    <cfRule type="cellIs" dxfId="18" priority="20" stopIfTrue="1" operator="equal">
      <formula>#REF!</formula>
    </cfRule>
  </conditionalFormatting>
  <conditionalFormatting sqref="EO94:EO97">
    <cfRule type="cellIs" dxfId="17" priority="19" stopIfTrue="1" operator="equal">
      <formula>#REF!</formula>
    </cfRule>
  </conditionalFormatting>
  <conditionalFormatting sqref="EQ94:EQ97">
    <cfRule type="cellIs" dxfId="16" priority="18" stopIfTrue="1" operator="equal">
      <formula>#REF!</formula>
    </cfRule>
  </conditionalFormatting>
  <conditionalFormatting sqref="EY94:EY97">
    <cfRule type="cellIs" dxfId="15" priority="17" stopIfTrue="1" operator="equal">
      <formula>#REF!</formula>
    </cfRule>
  </conditionalFormatting>
  <conditionalFormatting sqref="FA94:FA97">
    <cfRule type="cellIs" dxfId="14" priority="16" stopIfTrue="1" operator="equal">
      <formula>#REF!</formula>
    </cfRule>
  </conditionalFormatting>
  <conditionalFormatting sqref="EO37">
    <cfRule type="cellIs" dxfId="13" priority="15" stopIfTrue="1" operator="equal">
      <formula>#REF!</formula>
    </cfRule>
  </conditionalFormatting>
  <conditionalFormatting sqref="EQ37">
    <cfRule type="cellIs" dxfId="12" priority="14" stopIfTrue="1" operator="equal">
      <formula>#REF!</formula>
    </cfRule>
  </conditionalFormatting>
  <conditionalFormatting sqref="ES37">
    <cfRule type="cellIs" dxfId="11" priority="13" stopIfTrue="1" operator="equal">
      <formula>#REF!</formula>
    </cfRule>
  </conditionalFormatting>
  <conditionalFormatting sqref="EU37">
    <cfRule type="cellIs" dxfId="10" priority="12" stopIfTrue="1" operator="equal">
      <formula>#REF!</formula>
    </cfRule>
  </conditionalFormatting>
  <conditionalFormatting sqref="EW37">
    <cfRule type="cellIs" dxfId="9" priority="11" stopIfTrue="1" operator="equal">
      <formula>#REF!</formula>
    </cfRule>
  </conditionalFormatting>
  <conditionalFormatting sqref="FA37">
    <cfRule type="cellIs" dxfId="8" priority="9" stopIfTrue="1" operator="equal">
      <formula>#REF!</formula>
    </cfRule>
  </conditionalFormatting>
  <conditionalFormatting sqref="EO60">
    <cfRule type="cellIs" dxfId="7" priority="8" stopIfTrue="1" operator="equal">
      <formula>#REF!</formula>
    </cfRule>
  </conditionalFormatting>
  <conditionalFormatting sqref="EQ60">
    <cfRule type="cellIs" dxfId="6" priority="7" stopIfTrue="1" operator="equal">
      <formula>#REF!</formula>
    </cfRule>
  </conditionalFormatting>
  <conditionalFormatting sqref="ES60">
    <cfRule type="cellIs" dxfId="5" priority="6" stopIfTrue="1" operator="equal">
      <formula>#REF!</formula>
    </cfRule>
  </conditionalFormatting>
  <conditionalFormatting sqref="EU60">
    <cfRule type="cellIs" dxfId="4" priority="5" stopIfTrue="1" operator="equal">
      <formula>#REF!</formula>
    </cfRule>
  </conditionalFormatting>
  <conditionalFormatting sqref="EW60">
    <cfRule type="cellIs" dxfId="3" priority="4" stopIfTrue="1" operator="equal">
      <formula>#REF!</formula>
    </cfRule>
  </conditionalFormatting>
  <conditionalFormatting sqref="FA60">
    <cfRule type="cellIs" dxfId="2" priority="3" stopIfTrue="1" operator="equal">
      <formula>#REF!</formula>
    </cfRule>
  </conditionalFormatting>
  <conditionalFormatting sqref="FC94:FC97">
    <cfRule type="cellIs" dxfId="1" priority="2" stopIfTrue="1" operator="equal">
      <formula>#REF!</formula>
    </cfRule>
  </conditionalFormatting>
  <conditionalFormatting sqref="FE32">
    <cfRule type="cellIs" dxfId="0" priority="1" stopIfTrue="1" operator="equal">
      <formula>#REF!</formula>
    </cfRule>
  </conditionalFormatting>
  <pageMargins left="0.59055118110236227" right="0.39370078740157483" top="0.39370078740157483" bottom="0.19685039370078741" header="0.51181102362204722" footer="0"/>
  <pageSetup paperSize="8" scale="71" fitToWidth="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その他指標-研究開発費・設備投資額・減価償却費(四半期)</vt:lpstr>
      <vt:lpstr>'その他指標-研究開発費・設備投資額・減価償却費(四半期)'!Print_Area</vt:lpstr>
    </vt:vector>
  </TitlesOfParts>
  <Company>オリンパスグループ</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標準PC</dc:creator>
  <cp:lastModifiedBy>萩原　千絵</cp:lastModifiedBy>
  <cp:lastPrinted>2019-08-06T06:29:45Z</cp:lastPrinted>
  <dcterms:created xsi:type="dcterms:W3CDTF">2012-05-11T02:53:13Z</dcterms:created>
  <dcterms:modified xsi:type="dcterms:W3CDTF">2023-05-16T23:36:49Z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